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665" tabRatio="352"/>
  </bookViews>
  <sheets>
    <sheet name="Ответы на форму (2)" sheetId="1" r:id="rId1"/>
    <sheet name="описание" sheetId="6" r:id="rId2"/>
  </sheets>
  <definedNames>
    <definedName name="_xlnm._FilterDatabase" localSheetId="0" hidden="1">'Ответы на форму (2)'!$A$1:$S$161</definedName>
  </definedNames>
  <calcPr calcId="162913"/>
</workbook>
</file>

<file path=xl/calcChain.xml><?xml version="1.0" encoding="utf-8"?>
<calcChain xmlns="http://schemas.openxmlformats.org/spreadsheetml/2006/main">
  <c r="L24" i="1" l="1"/>
  <c r="M24" i="1"/>
  <c r="O24" i="1"/>
  <c r="P24" i="1"/>
  <c r="Q24" i="1"/>
  <c r="R24" i="1"/>
  <c r="H24" i="1" s="1"/>
  <c r="S24" i="1"/>
  <c r="S21" i="1"/>
  <c r="R21" i="1"/>
  <c r="H21" i="1" s="1"/>
  <c r="Q21" i="1"/>
  <c r="P21" i="1"/>
  <c r="O21" i="1"/>
  <c r="N21" i="1"/>
  <c r="M21" i="1"/>
  <c r="L21" i="1"/>
  <c r="L9" i="1"/>
  <c r="M9" i="1"/>
  <c r="N9" i="1"/>
  <c r="O9" i="1"/>
  <c r="P9" i="1"/>
  <c r="Q9" i="1"/>
  <c r="R9" i="1"/>
  <c r="H9" i="1" s="1"/>
  <c r="S9" i="1"/>
  <c r="L44" i="1"/>
  <c r="M44" i="1"/>
  <c r="N44" i="1"/>
  <c r="O44" i="1"/>
  <c r="P44" i="1"/>
  <c r="Q44" i="1"/>
  <c r="R44" i="1"/>
  <c r="H44" i="1" s="1"/>
  <c r="S44" i="1"/>
  <c r="L50" i="1"/>
  <c r="M50" i="1"/>
  <c r="N50" i="1"/>
  <c r="O50" i="1"/>
  <c r="P50" i="1"/>
  <c r="Q50" i="1"/>
  <c r="R50" i="1"/>
  <c r="H50" i="1" s="1"/>
  <c r="S50" i="1"/>
  <c r="L92" i="1"/>
  <c r="M92" i="1"/>
  <c r="N92" i="1"/>
  <c r="O92" i="1"/>
  <c r="P92" i="1"/>
  <c r="H92" i="1" s="1"/>
  <c r="Q92" i="1"/>
  <c r="R92" i="1"/>
  <c r="S92" i="1"/>
  <c r="L137" i="1"/>
  <c r="M137" i="1"/>
  <c r="N137" i="1"/>
  <c r="O137" i="1"/>
  <c r="P137" i="1"/>
  <c r="H137" i="1" s="1"/>
  <c r="Q137" i="1"/>
  <c r="R137" i="1"/>
  <c r="S137" i="1"/>
  <c r="L155" i="1"/>
  <c r="M155" i="1"/>
  <c r="N155" i="1"/>
  <c r="O155" i="1"/>
  <c r="P155" i="1"/>
  <c r="H155" i="1" s="1"/>
  <c r="Q155" i="1"/>
  <c r="R155" i="1"/>
  <c r="S155" i="1"/>
  <c r="L154" i="1"/>
  <c r="M154" i="1"/>
  <c r="N154" i="1"/>
  <c r="O154" i="1"/>
  <c r="P154" i="1"/>
  <c r="Q154" i="1"/>
  <c r="R154" i="1"/>
  <c r="S154" i="1"/>
  <c r="L95" i="1"/>
  <c r="M95" i="1"/>
  <c r="N95" i="1"/>
  <c r="O95" i="1"/>
  <c r="P95" i="1"/>
  <c r="Q95" i="1"/>
  <c r="H95" i="1" s="1"/>
  <c r="R95" i="1"/>
  <c r="S95" i="1"/>
  <c r="H154" i="1"/>
  <c r="L135" i="1"/>
  <c r="M135" i="1"/>
  <c r="N135" i="1"/>
  <c r="O135" i="1"/>
  <c r="P135" i="1"/>
  <c r="Q135" i="1"/>
  <c r="R135" i="1"/>
  <c r="S135" i="1"/>
  <c r="L109" i="1"/>
  <c r="M109" i="1"/>
  <c r="N109" i="1"/>
  <c r="O109" i="1"/>
  <c r="P109" i="1"/>
  <c r="H109" i="1" s="1"/>
  <c r="Q109" i="1"/>
  <c r="R109" i="1"/>
  <c r="S109" i="1"/>
  <c r="H135" i="1"/>
  <c r="S107" i="1"/>
  <c r="R107" i="1"/>
  <c r="Q107" i="1"/>
  <c r="P107" i="1"/>
  <c r="H107" i="1" s="1"/>
  <c r="O107" i="1"/>
  <c r="N107" i="1"/>
  <c r="M107" i="1"/>
  <c r="L107" i="1"/>
  <c r="S33" i="1"/>
  <c r="R33" i="1"/>
  <c r="Q33" i="1"/>
  <c r="P33" i="1"/>
  <c r="H33" i="1" s="1"/>
  <c r="O33" i="1"/>
  <c r="N33" i="1"/>
  <c r="M33" i="1"/>
  <c r="L33" i="1"/>
  <c r="S129" i="1"/>
  <c r="R129" i="1"/>
  <c r="Q129" i="1"/>
  <c r="P129" i="1"/>
  <c r="H129" i="1" s="1"/>
  <c r="O129" i="1"/>
  <c r="N129" i="1"/>
  <c r="M129" i="1"/>
  <c r="L129" i="1"/>
  <c r="L104" i="1"/>
  <c r="M104" i="1"/>
  <c r="N104" i="1"/>
  <c r="O104" i="1"/>
  <c r="P104" i="1"/>
  <c r="H104" i="1" s="1"/>
  <c r="Q104" i="1"/>
  <c r="R104" i="1"/>
  <c r="S104" i="1"/>
  <c r="S133" i="1"/>
  <c r="R133" i="1"/>
  <c r="Q133" i="1"/>
  <c r="P133" i="1"/>
  <c r="H133" i="1" s="1"/>
  <c r="O133" i="1"/>
  <c r="N133" i="1"/>
  <c r="M133" i="1"/>
  <c r="L133" i="1"/>
  <c r="S126" i="1"/>
  <c r="R126" i="1"/>
  <c r="Q126" i="1"/>
  <c r="P126" i="1"/>
  <c r="H126" i="1" s="1"/>
  <c r="O126" i="1"/>
  <c r="N126" i="1"/>
  <c r="M126" i="1"/>
  <c r="L126" i="1"/>
  <c r="S99" i="1"/>
  <c r="R99" i="1"/>
  <c r="Q99" i="1"/>
  <c r="P99" i="1"/>
  <c r="H99" i="1" s="1"/>
  <c r="O99" i="1"/>
  <c r="N99" i="1"/>
  <c r="M99" i="1"/>
  <c r="L99" i="1"/>
  <c r="S136" i="1"/>
  <c r="R136" i="1"/>
  <c r="Q136" i="1"/>
  <c r="P136" i="1"/>
  <c r="H136" i="1" s="1"/>
  <c r="O136" i="1"/>
  <c r="N136" i="1"/>
  <c r="M136" i="1"/>
  <c r="L136" i="1"/>
  <c r="S11" i="1"/>
  <c r="R11" i="1"/>
  <c r="H11" i="1" s="1"/>
  <c r="Q11" i="1"/>
  <c r="P11" i="1"/>
  <c r="O11" i="1"/>
  <c r="N11" i="1"/>
  <c r="M11" i="1"/>
  <c r="L11" i="1"/>
  <c r="S25" i="1"/>
  <c r="R25" i="1"/>
  <c r="H25" i="1" s="1"/>
  <c r="Q25" i="1"/>
  <c r="P25" i="1"/>
  <c r="O25" i="1"/>
  <c r="N25" i="1"/>
  <c r="M25" i="1"/>
  <c r="L25" i="1"/>
  <c r="S19" i="1"/>
  <c r="R19" i="1"/>
  <c r="H19" i="1" s="1"/>
  <c r="Q19" i="1"/>
  <c r="P19" i="1"/>
  <c r="O19" i="1"/>
  <c r="N19" i="1"/>
  <c r="M19" i="1"/>
  <c r="L19" i="1"/>
  <c r="S40" i="1"/>
  <c r="R40" i="1"/>
  <c r="H40" i="1" s="1"/>
  <c r="Q40" i="1"/>
  <c r="P40" i="1"/>
  <c r="O40" i="1"/>
  <c r="N40" i="1"/>
  <c r="M40" i="1"/>
  <c r="L40" i="1"/>
  <c r="S43" i="1"/>
  <c r="R43" i="1"/>
  <c r="H43" i="1" s="1"/>
  <c r="Q43" i="1"/>
  <c r="P43" i="1"/>
  <c r="O43" i="1"/>
  <c r="N43" i="1"/>
  <c r="M43" i="1"/>
  <c r="L43" i="1"/>
  <c r="L123" i="1"/>
  <c r="M123" i="1"/>
  <c r="N123" i="1"/>
  <c r="O123" i="1"/>
  <c r="P123" i="1"/>
  <c r="H123" i="1" s="1"/>
  <c r="Q123" i="1"/>
  <c r="R123" i="1"/>
  <c r="S123" i="1"/>
  <c r="L110" i="1"/>
  <c r="M110" i="1"/>
  <c r="N110" i="1"/>
  <c r="O110" i="1"/>
  <c r="P110" i="1"/>
  <c r="H110" i="1" s="1"/>
  <c r="Q110" i="1"/>
  <c r="R110" i="1"/>
  <c r="S110" i="1"/>
  <c r="L114" i="1"/>
  <c r="M114" i="1"/>
  <c r="N114" i="1"/>
  <c r="O114" i="1"/>
  <c r="P114" i="1"/>
  <c r="H114" i="1" s="1"/>
  <c r="Q114" i="1"/>
  <c r="R114" i="1"/>
  <c r="S114" i="1"/>
  <c r="L120" i="1"/>
  <c r="M120" i="1"/>
  <c r="N120" i="1"/>
  <c r="O120" i="1"/>
  <c r="P120" i="1"/>
  <c r="H120" i="1" s="1"/>
  <c r="Q120" i="1"/>
  <c r="R120" i="1"/>
  <c r="S120" i="1"/>
  <c r="L147" i="1"/>
  <c r="M147" i="1"/>
  <c r="N147" i="1"/>
  <c r="O147" i="1"/>
  <c r="P147" i="1"/>
  <c r="H147" i="1" s="1"/>
  <c r="Q147" i="1"/>
  <c r="R147" i="1"/>
  <c r="S147" i="1"/>
  <c r="L78" i="1"/>
  <c r="M78" i="1"/>
  <c r="N78" i="1"/>
  <c r="O78" i="1"/>
  <c r="H78" i="1" s="1"/>
  <c r="P78" i="1"/>
  <c r="Q78" i="1"/>
  <c r="R78" i="1"/>
  <c r="S78" i="1"/>
  <c r="L65" i="1"/>
  <c r="M65" i="1"/>
  <c r="N65" i="1"/>
  <c r="H65" i="1" s="1"/>
  <c r="O65" i="1"/>
  <c r="P65" i="1"/>
  <c r="Q65" i="1"/>
  <c r="R65" i="1"/>
  <c r="S65" i="1"/>
  <c r="L79" i="1"/>
  <c r="M79" i="1"/>
  <c r="N79" i="1"/>
  <c r="H79" i="1" s="1"/>
  <c r="O79" i="1"/>
  <c r="P79" i="1"/>
  <c r="Q79" i="1"/>
  <c r="R79" i="1"/>
  <c r="S79" i="1"/>
  <c r="L112" i="1"/>
  <c r="M112" i="1"/>
  <c r="N112" i="1"/>
  <c r="O112" i="1"/>
  <c r="P112" i="1"/>
  <c r="H112" i="1" s="1"/>
  <c r="Q112" i="1"/>
  <c r="R112" i="1"/>
  <c r="S112" i="1"/>
  <c r="L153" i="1"/>
  <c r="M153" i="1"/>
  <c r="N153" i="1"/>
  <c r="O153" i="1"/>
  <c r="P153" i="1"/>
  <c r="H153" i="1" s="1"/>
  <c r="Q153" i="1"/>
  <c r="R153" i="1"/>
  <c r="S153" i="1"/>
  <c r="L141" i="1"/>
  <c r="M141" i="1"/>
  <c r="N141" i="1"/>
  <c r="O141" i="1"/>
  <c r="P141" i="1"/>
  <c r="Q141" i="1"/>
  <c r="H141" i="1" s="1"/>
  <c r="R141" i="1"/>
  <c r="S141" i="1"/>
  <c r="L63" i="1"/>
  <c r="M63" i="1"/>
  <c r="N63" i="1"/>
  <c r="H63" i="1" s="1"/>
  <c r="O63" i="1"/>
  <c r="P63" i="1"/>
  <c r="Q63" i="1"/>
  <c r="R63" i="1"/>
  <c r="S63" i="1"/>
  <c r="L75" i="1"/>
  <c r="M75" i="1"/>
  <c r="N75" i="1"/>
  <c r="H75" i="1" s="1"/>
  <c r="O75" i="1"/>
  <c r="P75" i="1"/>
  <c r="Q75" i="1"/>
  <c r="R75" i="1"/>
  <c r="S75" i="1"/>
  <c r="L83" i="1"/>
  <c r="M83" i="1"/>
  <c r="N83" i="1"/>
  <c r="H83" i="1" s="1"/>
  <c r="O83" i="1"/>
  <c r="P83" i="1"/>
  <c r="Q83" i="1"/>
  <c r="R83" i="1"/>
  <c r="S83" i="1"/>
  <c r="L70" i="1"/>
  <c r="M70" i="1"/>
  <c r="N70" i="1"/>
  <c r="H70" i="1" s="1"/>
  <c r="O70" i="1"/>
  <c r="P70" i="1"/>
  <c r="Q70" i="1"/>
  <c r="R70" i="1"/>
  <c r="S70" i="1"/>
  <c r="L76" i="1"/>
  <c r="M76" i="1"/>
  <c r="N76" i="1"/>
  <c r="O76" i="1"/>
  <c r="H76" i="1" s="1"/>
  <c r="P76" i="1"/>
  <c r="Q76" i="1"/>
  <c r="R76" i="1"/>
  <c r="S76" i="1"/>
  <c r="L90" i="1"/>
  <c r="M90" i="1"/>
  <c r="N90" i="1"/>
  <c r="O90" i="1"/>
  <c r="H90" i="1" s="1"/>
  <c r="P90" i="1"/>
  <c r="Q90" i="1"/>
  <c r="R90" i="1"/>
  <c r="S90" i="1"/>
  <c r="L84" i="1"/>
  <c r="M84" i="1"/>
  <c r="N84" i="1"/>
  <c r="H84" i="1" s="1"/>
  <c r="O84" i="1"/>
  <c r="P84" i="1"/>
  <c r="Q84" i="1"/>
  <c r="R84" i="1"/>
  <c r="S84" i="1"/>
  <c r="L58" i="1"/>
  <c r="M58" i="1"/>
  <c r="N58" i="1"/>
  <c r="H58" i="1" s="1"/>
  <c r="O58" i="1"/>
  <c r="P58" i="1"/>
  <c r="Q58" i="1"/>
  <c r="R58" i="1"/>
  <c r="S58" i="1"/>
  <c r="L64" i="1"/>
  <c r="M64" i="1"/>
  <c r="N64" i="1"/>
  <c r="H64" i="1" s="1"/>
  <c r="O64" i="1"/>
  <c r="P64" i="1"/>
  <c r="Q64" i="1"/>
  <c r="R64" i="1"/>
  <c r="S64" i="1"/>
  <c r="L77" i="1"/>
  <c r="M77" i="1"/>
  <c r="N77" i="1"/>
  <c r="H77" i="1" s="1"/>
  <c r="O77" i="1"/>
  <c r="P77" i="1"/>
  <c r="Q77" i="1"/>
  <c r="R77" i="1"/>
  <c r="S77" i="1"/>
  <c r="L73" i="1"/>
  <c r="M73" i="1"/>
  <c r="N73" i="1"/>
  <c r="H73" i="1" s="1"/>
  <c r="O73" i="1"/>
  <c r="P73" i="1"/>
  <c r="Q73" i="1"/>
  <c r="R73" i="1"/>
  <c r="S73" i="1"/>
  <c r="L74" i="1"/>
  <c r="M74" i="1"/>
  <c r="N74" i="1"/>
  <c r="O74" i="1"/>
  <c r="H74" i="1" s="1"/>
  <c r="P74" i="1"/>
  <c r="Q74" i="1"/>
  <c r="R74" i="1"/>
  <c r="S74" i="1"/>
  <c r="L86" i="1"/>
  <c r="M86" i="1"/>
  <c r="N86" i="1"/>
  <c r="H86" i="1" s="1"/>
  <c r="O86" i="1"/>
  <c r="P86" i="1"/>
  <c r="Q86" i="1"/>
  <c r="R86" i="1"/>
  <c r="S86" i="1"/>
  <c r="L72" i="1"/>
  <c r="M72" i="1"/>
  <c r="N72" i="1"/>
  <c r="O72" i="1"/>
  <c r="H72" i="1" s="1"/>
  <c r="P72" i="1"/>
  <c r="Q72" i="1"/>
  <c r="R72" i="1"/>
  <c r="S72" i="1"/>
  <c r="L68" i="1"/>
  <c r="M68" i="1"/>
  <c r="N68" i="1"/>
  <c r="O68" i="1"/>
  <c r="H68" i="1" s="1"/>
  <c r="P68" i="1"/>
  <c r="Q68" i="1"/>
  <c r="R68" i="1"/>
  <c r="S68" i="1"/>
  <c r="L30" i="1"/>
  <c r="M30" i="1"/>
  <c r="N30" i="1"/>
  <c r="O30" i="1"/>
  <c r="P30" i="1"/>
  <c r="Q30" i="1"/>
  <c r="R30" i="1"/>
  <c r="S30" i="1"/>
  <c r="H30" i="1"/>
  <c r="S125" i="1"/>
  <c r="R125" i="1"/>
  <c r="Q125" i="1"/>
  <c r="P125" i="1"/>
  <c r="H125" i="1" s="1"/>
  <c r="O125" i="1"/>
  <c r="N125" i="1"/>
  <c r="M125" i="1"/>
  <c r="L125" i="1"/>
  <c r="S56" i="1"/>
  <c r="R56" i="1"/>
  <c r="Q56" i="1"/>
  <c r="P56" i="1"/>
  <c r="O56" i="1"/>
  <c r="N56" i="1"/>
  <c r="H56" i="1" s="1"/>
  <c r="M56" i="1"/>
  <c r="L56" i="1"/>
  <c r="S102" i="1"/>
  <c r="R102" i="1"/>
  <c r="Q102" i="1"/>
  <c r="P102" i="1"/>
  <c r="H102" i="1" s="1"/>
  <c r="O102" i="1"/>
  <c r="N102" i="1"/>
  <c r="M102" i="1"/>
  <c r="L102" i="1"/>
  <c r="S106" i="1"/>
  <c r="R106" i="1"/>
  <c r="Q106" i="1"/>
  <c r="P106" i="1"/>
  <c r="O106" i="1"/>
  <c r="N106" i="1"/>
  <c r="M106" i="1"/>
  <c r="L106" i="1"/>
  <c r="H106" i="1"/>
  <c r="S37" i="1"/>
  <c r="R37" i="1"/>
  <c r="H37" i="1" s="1"/>
  <c r="Q37" i="1"/>
  <c r="P37" i="1"/>
  <c r="O37" i="1"/>
  <c r="N37" i="1"/>
  <c r="M37" i="1"/>
  <c r="L37" i="1"/>
  <c r="S131" i="1"/>
  <c r="R131" i="1"/>
  <c r="Q131" i="1"/>
  <c r="P131" i="1"/>
  <c r="H131" i="1" s="1"/>
  <c r="O131" i="1"/>
  <c r="N131" i="1"/>
  <c r="M131" i="1"/>
  <c r="L131" i="1"/>
  <c r="S22" i="1"/>
  <c r="R22" i="1"/>
  <c r="H22" i="1" s="1"/>
  <c r="Q22" i="1"/>
  <c r="P22" i="1"/>
  <c r="O22" i="1"/>
  <c r="N22" i="1"/>
  <c r="M22" i="1"/>
  <c r="L22" i="1"/>
  <c r="S49" i="1"/>
  <c r="R49" i="1"/>
  <c r="H49" i="1" s="1"/>
  <c r="Q49" i="1"/>
  <c r="P49" i="1"/>
  <c r="O49" i="1"/>
  <c r="N49" i="1"/>
  <c r="M49" i="1"/>
  <c r="L49" i="1"/>
  <c r="S12" i="1"/>
  <c r="R12" i="1"/>
  <c r="H12" i="1" s="1"/>
  <c r="Q12" i="1"/>
  <c r="P12" i="1"/>
  <c r="O12" i="1"/>
  <c r="N12" i="1"/>
  <c r="M12" i="1"/>
  <c r="L12" i="1"/>
  <c r="S139" i="1"/>
  <c r="R139" i="1"/>
  <c r="Q139" i="1"/>
  <c r="P139" i="1"/>
  <c r="H139" i="1" s="1"/>
  <c r="O139" i="1"/>
  <c r="N139" i="1"/>
  <c r="M139" i="1"/>
  <c r="L139" i="1"/>
  <c r="S134" i="1"/>
  <c r="R134" i="1"/>
  <c r="Q134" i="1"/>
  <c r="P134" i="1"/>
  <c r="H134" i="1" s="1"/>
  <c r="O134" i="1"/>
  <c r="N134" i="1"/>
  <c r="M134" i="1"/>
  <c r="L134" i="1"/>
  <c r="S87" i="1"/>
  <c r="R87" i="1"/>
  <c r="Q87" i="1"/>
  <c r="P87" i="1"/>
  <c r="O87" i="1"/>
  <c r="N87" i="1"/>
  <c r="H87" i="1" s="1"/>
  <c r="M87" i="1"/>
  <c r="L87" i="1"/>
  <c r="S27" i="1"/>
  <c r="R27" i="1"/>
  <c r="H27" i="1" s="1"/>
  <c r="Q27" i="1"/>
  <c r="P27" i="1"/>
  <c r="O27" i="1"/>
  <c r="N27" i="1"/>
  <c r="M27" i="1"/>
  <c r="L27" i="1"/>
  <c r="S53" i="1"/>
  <c r="R53" i="1"/>
  <c r="H53" i="1" s="1"/>
  <c r="Q53" i="1"/>
  <c r="P53" i="1"/>
  <c r="O53" i="1"/>
  <c r="N53" i="1"/>
  <c r="M53" i="1"/>
  <c r="L53" i="1"/>
  <c r="S14" i="1"/>
  <c r="R14" i="1"/>
  <c r="H14" i="1" s="1"/>
  <c r="Q14" i="1"/>
  <c r="P14" i="1"/>
  <c r="O14" i="1"/>
  <c r="N14" i="1"/>
  <c r="M14" i="1"/>
  <c r="L14" i="1"/>
  <c r="S2" i="1"/>
  <c r="H2" i="1" s="1"/>
  <c r="R2" i="1"/>
  <c r="Q2" i="1"/>
  <c r="P2" i="1"/>
  <c r="O2" i="1"/>
  <c r="N2" i="1"/>
  <c r="M2" i="1"/>
  <c r="L2" i="1"/>
  <c r="S97" i="1"/>
  <c r="R97" i="1"/>
  <c r="Q97" i="1"/>
  <c r="P97" i="1"/>
  <c r="H97" i="1" s="1"/>
  <c r="O97" i="1"/>
  <c r="N97" i="1"/>
  <c r="M97" i="1"/>
  <c r="L97" i="1"/>
  <c r="S130" i="1"/>
  <c r="R130" i="1"/>
  <c r="Q130" i="1"/>
  <c r="P130" i="1"/>
  <c r="H130" i="1" s="1"/>
  <c r="O130" i="1"/>
  <c r="N130" i="1"/>
  <c r="M130" i="1"/>
  <c r="L130" i="1"/>
  <c r="S150" i="1"/>
  <c r="R150" i="1"/>
  <c r="Q150" i="1"/>
  <c r="P150" i="1"/>
  <c r="H150" i="1" s="1"/>
  <c r="O150" i="1"/>
  <c r="N150" i="1"/>
  <c r="M150" i="1"/>
  <c r="L150" i="1"/>
  <c r="S39" i="1"/>
  <c r="R39" i="1"/>
  <c r="H39" i="1" s="1"/>
  <c r="Q39" i="1"/>
  <c r="P39" i="1"/>
  <c r="O39" i="1"/>
  <c r="N39" i="1"/>
  <c r="M39" i="1"/>
  <c r="L39" i="1"/>
  <c r="S148" i="1"/>
  <c r="R148" i="1"/>
  <c r="Q148" i="1"/>
  <c r="P148" i="1"/>
  <c r="H148" i="1" s="1"/>
  <c r="O148" i="1"/>
  <c r="N148" i="1"/>
  <c r="M148" i="1"/>
  <c r="L148" i="1"/>
  <c r="S85" i="1"/>
  <c r="R85" i="1"/>
  <c r="Q85" i="1"/>
  <c r="P85" i="1"/>
  <c r="O85" i="1"/>
  <c r="N85" i="1"/>
  <c r="H85" i="1" s="1"/>
  <c r="M85" i="1"/>
  <c r="L85" i="1"/>
  <c r="S8" i="1"/>
  <c r="R8" i="1"/>
  <c r="Q8" i="1"/>
  <c r="P8" i="1"/>
  <c r="O8" i="1"/>
  <c r="N8" i="1"/>
  <c r="M8" i="1"/>
  <c r="L8" i="1"/>
  <c r="H8" i="1"/>
  <c r="S3" i="1"/>
  <c r="R3" i="1"/>
  <c r="Q3" i="1"/>
  <c r="P3" i="1"/>
  <c r="O3" i="1"/>
  <c r="N3" i="1"/>
  <c r="M3" i="1"/>
  <c r="L3" i="1"/>
  <c r="H3" i="1"/>
  <c r="S71" i="1"/>
  <c r="R71" i="1"/>
  <c r="Q71" i="1"/>
  <c r="P71" i="1"/>
  <c r="O71" i="1"/>
  <c r="N71" i="1"/>
  <c r="H71" i="1" s="1"/>
  <c r="M71" i="1"/>
  <c r="L71" i="1"/>
  <c r="S55" i="1"/>
  <c r="R55" i="1"/>
  <c r="Q55" i="1"/>
  <c r="P55" i="1"/>
  <c r="O55" i="1"/>
  <c r="N55" i="1"/>
  <c r="H55" i="1" s="1"/>
  <c r="M55" i="1"/>
  <c r="L55" i="1"/>
  <c r="S101" i="1"/>
  <c r="R101" i="1"/>
  <c r="Q101" i="1"/>
  <c r="P101" i="1"/>
  <c r="H101" i="1" s="1"/>
  <c r="O101" i="1"/>
  <c r="N101" i="1"/>
  <c r="M101" i="1"/>
  <c r="L101" i="1"/>
  <c r="S23" i="1"/>
  <c r="R23" i="1"/>
  <c r="H23" i="1" s="1"/>
  <c r="Q23" i="1"/>
  <c r="P23" i="1"/>
  <c r="O23" i="1"/>
  <c r="N23" i="1"/>
  <c r="M23" i="1"/>
  <c r="L23" i="1"/>
  <c r="S16" i="1"/>
  <c r="R16" i="1"/>
  <c r="H16" i="1" s="1"/>
  <c r="Q16" i="1"/>
  <c r="P16" i="1"/>
  <c r="O16" i="1"/>
  <c r="N16" i="1"/>
  <c r="M16" i="1"/>
  <c r="L16" i="1"/>
  <c r="S54" i="1"/>
  <c r="R54" i="1"/>
  <c r="H54" i="1" s="1"/>
  <c r="Q54" i="1"/>
  <c r="P54" i="1"/>
  <c r="O54" i="1"/>
  <c r="N54" i="1"/>
  <c r="M54" i="1"/>
  <c r="L54" i="1"/>
  <c r="S41" i="1"/>
  <c r="R41" i="1"/>
  <c r="H41" i="1" s="1"/>
  <c r="Q41" i="1"/>
  <c r="P41" i="1"/>
  <c r="O41" i="1"/>
  <c r="N41" i="1"/>
  <c r="M41" i="1"/>
  <c r="L41" i="1"/>
  <c r="S5" i="1"/>
  <c r="H5" i="1" s="1"/>
  <c r="R5" i="1"/>
  <c r="Q5" i="1"/>
  <c r="P5" i="1"/>
  <c r="O5" i="1"/>
  <c r="N5" i="1"/>
  <c r="M5" i="1"/>
  <c r="L5" i="1"/>
  <c r="S15" i="1"/>
  <c r="R15" i="1"/>
  <c r="H15" i="1" s="1"/>
  <c r="Q15" i="1"/>
  <c r="P15" i="1"/>
  <c r="O15" i="1"/>
  <c r="N15" i="1"/>
  <c r="M15" i="1"/>
  <c r="L15" i="1"/>
  <c r="S34" i="1"/>
  <c r="R34" i="1"/>
  <c r="H34" i="1" s="1"/>
  <c r="Q34" i="1"/>
  <c r="P34" i="1"/>
  <c r="O34" i="1"/>
  <c r="N34" i="1"/>
  <c r="M34" i="1"/>
  <c r="L34" i="1"/>
  <c r="S6" i="1"/>
  <c r="R6" i="1"/>
  <c r="Q6" i="1"/>
  <c r="P6" i="1"/>
  <c r="O6" i="1"/>
  <c r="N6" i="1"/>
  <c r="M6" i="1"/>
  <c r="L6" i="1"/>
  <c r="H6" i="1"/>
  <c r="S47" i="1"/>
  <c r="R47" i="1"/>
  <c r="H47" i="1" s="1"/>
  <c r="Q47" i="1"/>
  <c r="P47" i="1"/>
  <c r="O47" i="1"/>
  <c r="N47" i="1"/>
  <c r="M47" i="1"/>
  <c r="L47" i="1"/>
  <c r="S115" i="1"/>
  <c r="R115" i="1"/>
  <c r="Q115" i="1"/>
  <c r="P115" i="1"/>
  <c r="H115" i="1" s="1"/>
  <c r="O115" i="1"/>
  <c r="N115" i="1"/>
  <c r="M115" i="1"/>
  <c r="L115" i="1"/>
  <c r="S66" i="1"/>
  <c r="R66" i="1"/>
  <c r="Q66" i="1"/>
  <c r="P66" i="1"/>
  <c r="O66" i="1"/>
  <c r="N66" i="1"/>
  <c r="M66" i="1"/>
  <c r="L66" i="1"/>
  <c r="H66" i="1"/>
  <c r="S128" i="1"/>
  <c r="R128" i="1"/>
  <c r="Q128" i="1"/>
  <c r="P128" i="1"/>
  <c r="H128" i="1" s="1"/>
  <c r="O128" i="1"/>
  <c r="N128" i="1"/>
  <c r="M128" i="1"/>
  <c r="L128" i="1"/>
  <c r="S140" i="1"/>
  <c r="R140" i="1"/>
  <c r="Q140" i="1"/>
  <c r="P140" i="1"/>
  <c r="H140" i="1" s="1"/>
  <c r="O140" i="1"/>
  <c r="N140" i="1"/>
  <c r="M140" i="1"/>
  <c r="L140" i="1"/>
  <c r="S35" i="1"/>
  <c r="R35" i="1"/>
  <c r="H35" i="1" s="1"/>
  <c r="Q35" i="1"/>
  <c r="P35" i="1"/>
  <c r="O35" i="1"/>
  <c r="N35" i="1"/>
  <c r="M35" i="1"/>
  <c r="L35" i="1"/>
  <c r="S111" i="1"/>
  <c r="R111" i="1"/>
  <c r="Q111" i="1"/>
  <c r="P111" i="1"/>
  <c r="H111" i="1" s="1"/>
  <c r="O111" i="1"/>
  <c r="N111" i="1"/>
  <c r="M111" i="1"/>
  <c r="L111" i="1"/>
  <c r="S89" i="1"/>
  <c r="R89" i="1"/>
  <c r="Q89" i="1"/>
  <c r="P89" i="1"/>
  <c r="O89" i="1"/>
  <c r="N89" i="1"/>
  <c r="M89" i="1"/>
  <c r="L89" i="1"/>
  <c r="H89" i="1"/>
  <c r="S98" i="1"/>
  <c r="R98" i="1"/>
  <c r="Q98" i="1"/>
  <c r="P98" i="1"/>
  <c r="H98" i="1" s="1"/>
  <c r="O98" i="1"/>
  <c r="N98" i="1"/>
  <c r="M98" i="1"/>
  <c r="L98" i="1"/>
  <c r="S7" i="1"/>
  <c r="R7" i="1"/>
  <c r="Q7" i="1"/>
  <c r="P7" i="1"/>
  <c r="O7" i="1"/>
  <c r="N7" i="1"/>
  <c r="M7" i="1"/>
  <c r="L7" i="1"/>
  <c r="H7" i="1"/>
  <c r="S51" i="1"/>
  <c r="R51" i="1"/>
  <c r="H51" i="1" s="1"/>
  <c r="Q51" i="1"/>
  <c r="P51" i="1"/>
  <c r="O51" i="1"/>
  <c r="N51" i="1"/>
  <c r="M51" i="1"/>
  <c r="L51" i="1"/>
  <c r="S82" i="1"/>
  <c r="R82" i="1"/>
  <c r="Q82" i="1"/>
  <c r="P82" i="1"/>
  <c r="O82" i="1"/>
  <c r="H82" i="1" s="1"/>
  <c r="N82" i="1"/>
  <c r="M82" i="1"/>
  <c r="L82" i="1"/>
  <c r="S17" i="1"/>
  <c r="R17" i="1"/>
  <c r="H17" i="1" s="1"/>
  <c r="Q17" i="1"/>
  <c r="P17" i="1"/>
  <c r="O17" i="1"/>
  <c r="N17" i="1"/>
  <c r="M17" i="1"/>
  <c r="L17" i="1"/>
  <c r="S118" i="1"/>
  <c r="R118" i="1"/>
  <c r="Q118" i="1"/>
  <c r="P118" i="1"/>
  <c r="H118" i="1" s="1"/>
  <c r="O118" i="1"/>
  <c r="N118" i="1"/>
  <c r="M118" i="1"/>
  <c r="L118" i="1"/>
  <c r="S10" i="1"/>
  <c r="R10" i="1"/>
  <c r="H10" i="1" s="1"/>
  <c r="Q10" i="1"/>
  <c r="P10" i="1"/>
  <c r="O10" i="1"/>
  <c r="N10" i="1"/>
  <c r="M10" i="1"/>
  <c r="L10" i="1"/>
  <c r="S151" i="1"/>
  <c r="R151" i="1"/>
  <c r="Q151" i="1"/>
  <c r="P151" i="1"/>
  <c r="H151" i="1" s="1"/>
  <c r="O151" i="1"/>
  <c r="N151" i="1"/>
  <c r="M151" i="1"/>
  <c r="L151" i="1"/>
  <c r="S81" i="1"/>
  <c r="R81" i="1"/>
  <c r="Q81" i="1"/>
  <c r="P81" i="1"/>
  <c r="O81" i="1"/>
  <c r="N81" i="1"/>
  <c r="H81" i="1" s="1"/>
  <c r="M81" i="1"/>
  <c r="L81" i="1"/>
  <c r="S100" i="1"/>
  <c r="R100" i="1"/>
  <c r="Q100" i="1"/>
  <c r="P100" i="1"/>
  <c r="H100" i="1" s="1"/>
  <c r="O100" i="1"/>
  <c r="N100" i="1"/>
  <c r="M100" i="1"/>
  <c r="L100" i="1"/>
  <c r="S152" i="1"/>
  <c r="R152" i="1"/>
  <c r="Q152" i="1"/>
  <c r="P152" i="1"/>
  <c r="H152" i="1" s="1"/>
  <c r="O152" i="1"/>
  <c r="N152" i="1"/>
  <c r="M152" i="1"/>
  <c r="L152" i="1"/>
  <c r="S132" i="1"/>
  <c r="R132" i="1"/>
  <c r="Q132" i="1"/>
  <c r="P132" i="1"/>
  <c r="H132" i="1" s="1"/>
  <c r="O132" i="1"/>
  <c r="N132" i="1"/>
  <c r="M132" i="1"/>
  <c r="L132" i="1"/>
  <c r="S20" i="1"/>
  <c r="R20" i="1"/>
  <c r="H20" i="1" s="1"/>
  <c r="Q20" i="1"/>
  <c r="P20" i="1"/>
  <c r="O20" i="1"/>
  <c r="N20" i="1"/>
  <c r="M20" i="1"/>
  <c r="L20" i="1"/>
  <c r="S142" i="1"/>
  <c r="R142" i="1"/>
  <c r="Q142" i="1"/>
  <c r="P142" i="1"/>
  <c r="O142" i="1"/>
  <c r="N142" i="1"/>
  <c r="M142" i="1"/>
  <c r="L142" i="1"/>
  <c r="S28" i="1"/>
  <c r="R28" i="1"/>
  <c r="H28" i="1" s="1"/>
  <c r="Q28" i="1"/>
  <c r="P28" i="1"/>
  <c r="O28" i="1"/>
  <c r="N28" i="1"/>
  <c r="M28" i="1"/>
  <c r="L28" i="1"/>
  <c r="S105" i="1"/>
  <c r="R105" i="1"/>
  <c r="Q105" i="1"/>
  <c r="P105" i="1"/>
  <c r="H105" i="1" s="1"/>
  <c r="O105" i="1"/>
  <c r="N105" i="1"/>
  <c r="M105" i="1"/>
  <c r="L105" i="1"/>
  <c r="S46" i="1"/>
  <c r="R46" i="1"/>
  <c r="H46" i="1" s="1"/>
  <c r="Q46" i="1"/>
  <c r="P46" i="1"/>
  <c r="O46" i="1"/>
  <c r="N46" i="1"/>
  <c r="M46" i="1"/>
  <c r="L46" i="1"/>
  <c r="S94" i="1"/>
  <c r="R94" i="1"/>
  <c r="Q94" i="1"/>
  <c r="P94" i="1"/>
  <c r="H94" i="1" s="1"/>
  <c r="O94" i="1"/>
  <c r="N94" i="1"/>
  <c r="M94" i="1"/>
  <c r="L94" i="1"/>
  <c r="S38" i="1"/>
  <c r="R38" i="1"/>
  <c r="H38" i="1" s="1"/>
  <c r="Q38" i="1"/>
  <c r="P38" i="1"/>
  <c r="O38" i="1"/>
  <c r="N38" i="1"/>
  <c r="M38" i="1"/>
  <c r="L38" i="1"/>
  <c r="S93" i="1"/>
  <c r="R93" i="1"/>
  <c r="Q93" i="1"/>
  <c r="P93" i="1"/>
  <c r="H93" i="1" s="1"/>
  <c r="O93" i="1"/>
  <c r="N93" i="1"/>
  <c r="M93" i="1"/>
  <c r="L93" i="1"/>
  <c r="S42" i="1"/>
  <c r="R42" i="1"/>
  <c r="H42" i="1" s="1"/>
  <c r="Q42" i="1"/>
  <c r="P42" i="1"/>
  <c r="O42" i="1"/>
  <c r="N42" i="1"/>
  <c r="M42" i="1"/>
  <c r="L42" i="1"/>
  <c r="S61" i="1"/>
  <c r="R61" i="1"/>
  <c r="Q61" i="1"/>
  <c r="P61" i="1"/>
  <c r="O61" i="1"/>
  <c r="N61" i="1"/>
  <c r="H61" i="1" s="1"/>
  <c r="M61" i="1"/>
  <c r="L61" i="1"/>
  <c r="S59" i="1"/>
  <c r="R59" i="1"/>
  <c r="Q59" i="1"/>
  <c r="P59" i="1"/>
  <c r="O59" i="1"/>
  <c r="N59" i="1"/>
  <c r="H59" i="1" s="1"/>
  <c r="M59" i="1"/>
  <c r="L59" i="1"/>
  <c r="S88" i="1"/>
  <c r="R88" i="1"/>
  <c r="Q88" i="1"/>
  <c r="P88" i="1"/>
  <c r="O88" i="1"/>
  <c r="N88" i="1"/>
  <c r="H88" i="1" s="1"/>
  <c r="M88" i="1"/>
  <c r="L88" i="1"/>
  <c r="S45" i="1"/>
  <c r="R45" i="1"/>
  <c r="H45" i="1" s="1"/>
  <c r="Q45" i="1"/>
  <c r="P45" i="1"/>
  <c r="O45" i="1"/>
  <c r="N45" i="1"/>
  <c r="M45" i="1"/>
  <c r="L45" i="1"/>
  <c r="S117" i="1"/>
  <c r="R117" i="1"/>
  <c r="Q117" i="1"/>
  <c r="P117" i="1"/>
  <c r="H117" i="1" s="1"/>
  <c r="O117" i="1"/>
  <c r="N117" i="1"/>
  <c r="M117" i="1"/>
  <c r="L117" i="1"/>
  <c r="S121" i="1"/>
  <c r="R121" i="1"/>
  <c r="Q121" i="1"/>
  <c r="H121" i="1" s="1"/>
  <c r="P121" i="1"/>
  <c r="O121" i="1"/>
  <c r="N121" i="1"/>
  <c r="M121" i="1"/>
  <c r="L121" i="1"/>
  <c r="S36" i="1"/>
  <c r="R36" i="1"/>
  <c r="H36" i="1" s="1"/>
  <c r="Q36" i="1"/>
  <c r="P36" i="1"/>
  <c r="O36" i="1"/>
  <c r="N36" i="1"/>
  <c r="M36" i="1"/>
  <c r="L36" i="1"/>
  <c r="S57" i="1"/>
  <c r="R57" i="1"/>
  <c r="Q57" i="1"/>
  <c r="P57" i="1"/>
  <c r="O57" i="1"/>
  <c r="N57" i="1"/>
  <c r="M57" i="1"/>
  <c r="L57" i="1"/>
  <c r="H57" i="1"/>
  <c r="S13" i="1"/>
  <c r="R13" i="1"/>
  <c r="H13" i="1" s="1"/>
  <c r="Q13" i="1"/>
  <c r="P13" i="1"/>
  <c r="O13" i="1"/>
  <c r="N13" i="1"/>
  <c r="M13" i="1"/>
  <c r="L13" i="1"/>
  <c r="S149" i="1"/>
  <c r="R149" i="1"/>
  <c r="Q149" i="1"/>
  <c r="P149" i="1"/>
  <c r="H149" i="1" s="1"/>
  <c r="O149" i="1"/>
  <c r="N149" i="1"/>
  <c r="M149" i="1"/>
  <c r="L149" i="1"/>
  <c r="S18" i="1"/>
  <c r="R18" i="1"/>
  <c r="H18" i="1" s="1"/>
  <c r="Q18" i="1"/>
  <c r="P18" i="1"/>
  <c r="O18" i="1"/>
  <c r="N18" i="1"/>
  <c r="M18" i="1"/>
  <c r="L18" i="1"/>
  <c r="S4" i="1"/>
  <c r="R4" i="1"/>
  <c r="Q4" i="1"/>
  <c r="P4" i="1"/>
  <c r="O4" i="1"/>
  <c r="N4" i="1"/>
  <c r="M4" i="1"/>
  <c r="L4" i="1"/>
  <c r="H4" i="1"/>
  <c r="S29" i="1"/>
  <c r="R29" i="1"/>
  <c r="H29" i="1" s="1"/>
  <c r="Q29" i="1"/>
  <c r="P29" i="1"/>
  <c r="O29" i="1"/>
  <c r="N29" i="1"/>
  <c r="M29" i="1"/>
  <c r="L29" i="1"/>
  <c r="S80" i="1"/>
  <c r="R80" i="1"/>
  <c r="Q80" i="1"/>
  <c r="P80" i="1"/>
  <c r="O80" i="1"/>
  <c r="N80" i="1"/>
  <c r="M80" i="1"/>
  <c r="L80" i="1"/>
  <c r="H80" i="1"/>
  <c r="S108" i="1"/>
  <c r="R108" i="1"/>
  <c r="Q108" i="1"/>
  <c r="P108" i="1"/>
  <c r="H108" i="1" s="1"/>
  <c r="O108" i="1"/>
  <c r="N108" i="1"/>
  <c r="M108" i="1"/>
  <c r="L108" i="1"/>
  <c r="S69" i="1"/>
  <c r="R69" i="1"/>
  <c r="Q69" i="1"/>
  <c r="P69" i="1"/>
  <c r="O69" i="1"/>
  <c r="N69" i="1"/>
  <c r="H69" i="1" s="1"/>
  <c r="M69" i="1"/>
  <c r="L69" i="1"/>
  <c r="S62" i="1"/>
  <c r="R62" i="1"/>
  <c r="Q62" i="1"/>
  <c r="P62" i="1"/>
  <c r="O62" i="1"/>
  <c r="N62" i="1"/>
  <c r="H62" i="1" s="1"/>
  <c r="M62" i="1"/>
  <c r="L62" i="1"/>
  <c r="S67" i="1"/>
  <c r="R67" i="1"/>
  <c r="Q67" i="1"/>
  <c r="P67" i="1"/>
  <c r="O67" i="1"/>
  <c r="N67" i="1"/>
  <c r="H67" i="1" s="1"/>
  <c r="M67" i="1"/>
  <c r="L67" i="1"/>
  <c r="S138" i="1"/>
  <c r="R138" i="1"/>
  <c r="Q138" i="1"/>
  <c r="P138" i="1"/>
  <c r="H138" i="1" s="1"/>
  <c r="O138" i="1"/>
  <c r="N138" i="1"/>
  <c r="M138" i="1"/>
  <c r="L138" i="1"/>
  <c r="S103" i="1"/>
  <c r="R103" i="1"/>
  <c r="Q103" i="1"/>
  <c r="P103" i="1"/>
  <c r="H103" i="1" s="1"/>
  <c r="O103" i="1"/>
  <c r="N103" i="1"/>
  <c r="M103" i="1"/>
  <c r="L103" i="1"/>
  <c r="S26" i="1"/>
  <c r="R26" i="1"/>
  <c r="H26" i="1" s="1"/>
  <c r="Q26" i="1"/>
  <c r="P26" i="1"/>
  <c r="O26" i="1"/>
  <c r="N26" i="1"/>
  <c r="M26" i="1"/>
  <c r="L26" i="1"/>
  <c r="S31" i="1"/>
  <c r="R31" i="1"/>
  <c r="H31" i="1" s="1"/>
  <c r="Q31" i="1"/>
  <c r="P31" i="1"/>
  <c r="O31" i="1"/>
  <c r="N31" i="1"/>
  <c r="M31" i="1"/>
  <c r="L31" i="1"/>
  <c r="S48" i="1"/>
  <c r="R48" i="1"/>
  <c r="H48" i="1" s="1"/>
  <c r="Q48" i="1"/>
  <c r="P48" i="1"/>
  <c r="O48" i="1"/>
  <c r="N48" i="1"/>
  <c r="M48" i="1"/>
  <c r="L48" i="1"/>
  <c r="S144" i="1"/>
  <c r="R144" i="1"/>
  <c r="Q144" i="1"/>
  <c r="P144" i="1"/>
  <c r="H144" i="1" s="1"/>
  <c r="O144" i="1"/>
  <c r="N144" i="1"/>
  <c r="M144" i="1"/>
  <c r="L144" i="1"/>
  <c r="S113" i="1"/>
  <c r="R113" i="1"/>
  <c r="Q113" i="1"/>
  <c r="P113" i="1"/>
  <c r="H113" i="1" s="1"/>
  <c r="O113" i="1"/>
  <c r="N113" i="1"/>
  <c r="M113" i="1"/>
  <c r="L113" i="1"/>
  <c r="S143" i="1"/>
  <c r="R143" i="1"/>
  <c r="Q143" i="1"/>
  <c r="P143" i="1"/>
  <c r="H143" i="1" s="1"/>
  <c r="O143" i="1"/>
  <c r="N143" i="1"/>
  <c r="M143" i="1"/>
  <c r="L143" i="1"/>
  <c r="S119" i="1"/>
  <c r="R119" i="1"/>
  <c r="Q119" i="1"/>
  <c r="P119" i="1"/>
  <c r="H119" i="1" s="1"/>
  <c r="O119" i="1"/>
  <c r="N119" i="1"/>
  <c r="M119" i="1"/>
  <c r="L119" i="1"/>
  <c r="S116" i="1"/>
  <c r="R116" i="1"/>
  <c r="Q116" i="1"/>
  <c r="P116" i="1"/>
  <c r="H116" i="1" s="1"/>
  <c r="O116" i="1"/>
  <c r="N116" i="1"/>
  <c r="M116" i="1"/>
  <c r="L116" i="1"/>
  <c r="S146" i="1"/>
  <c r="R146" i="1"/>
  <c r="Q146" i="1"/>
  <c r="P146" i="1"/>
  <c r="O146" i="1"/>
  <c r="N146" i="1"/>
  <c r="M146" i="1"/>
  <c r="L146" i="1"/>
  <c r="H146" i="1"/>
  <c r="S91" i="1"/>
  <c r="R91" i="1"/>
  <c r="Q91" i="1"/>
  <c r="P91" i="1"/>
  <c r="H91" i="1" s="1"/>
  <c r="O91" i="1"/>
  <c r="N91" i="1"/>
  <c r="M91" i="1"/>
  <c r="L91" i="1"/>
  <c r="S60" i="1"/>
  <c r="R60" i="1"/>
  <c r="Q60" i="1"/>
  <c r="P60" i="1"/>
  <c r="O60" i="1"/>
  <c r="N60" i="1"/>
  <c r="H60" i="1" s="1"/>
  <c r="M60" i="1"/>
  <c r="L60" i="1"/>
  <c r="S122" i="1"/>
  <c r="R122" i="1"/>
  <c r="Q122" i="1"/>
  <c r="P122" i="1"/>
  <c r="H122" i="1" s="1"/>
  <c r="O122" i="1"/>
  <c r="N122" i="1"/>
  <c r="M122" i="1"/>
  <c r="L122" i="1"/>
  <c r="S145" i="1"/>
  <c r="R145" i="1"/>
  <c r="Q145" i="1"/>
  <c r="P145" i="1"/>
  <c r="H145" i="1" s="1"/>
  <c r="O145" i="1"/>
  <c r="N145" i="1"/>
  <c r="M145" i="1"/>
  <c r="L145" i="1"/>
  <c r="S32" i="1"/>
  <c r="R32" i="1"/>
  <c r="H32" i="1" s="1"/>
  <c r="Q32" i="1"/>
  <c r="P32" i="1"/>
  <c r="O32" i="1"/>
  <c r="N32" i="1"/>
  <c r="M32" i="1"/>
  <c r="L32" i="1"/>
  <c r="S96" i="1"/>
  <c r="R96" i="1"/>
  <c r="Q96" i="1"/>
  <c r="P96" i="1"/>
  <c r="H96" i="1" s="1"/>
  <c r="O96" i="1"/>
  <c r="N96" i="1"/>
  <c r="M96" i="1"/>
  <c r="L96" i="1"/>
  <c r="S127" i="1"/>
  <c r="R127" i="1"/>
  <c r="Q127" i="1"/>
  <c r="P127" i="1"/>
  <c r="H127" i="1" s="1"/>
  <c r="O127" i="1"/>
  <c r="N127" i="1"/>
  <c r="M127" i="1"/>
  <c r="L127" i="1"/>
  <c r="S124" i="1"/>
  <c r="R124" i="1"/>
  <c r="Q124" i="1"/>
  <c r="P124" i="1"/>
  <c r="O124" i="1"/>
  <c r="N124" i="1"/>
  <c r="M124" i="1"/>
  <c r="L124" i="1"/>
  <c r="H124" i="1"/>
  <c r="S52" i="1"/>
  <c r="R52" i="1"/>
  <c r="H52" i="1" s="1"/>
  <c r="Q52" i="1"/>
  <c r="P52" i="1"/>
  <c r="O52" i="1"/>
  <c r="N52" i="1"/>
  <c r="M52" i="1"/>
  <c r="L52" i="1"/>
  <c r="H142" i="1" l="1"/>
</calcChain>
</file>

<file path=xl/sharedStrings.xml><?xml version="1.0" encoding="utf-8"?>
<sst xmlns="http://schemas.openxmlformats.org/spreadsheetml/2006/main" count="850" uniqueCount="450">
  <si>
    <t>Номер участника кубка РБ или Три версты, если есть</t>
  </si>
  <si>
    <t>Фамилия</t>
  </si>
  <si>
    <t>Имя</t>
  </si>
  <si>
    <t>Ваш год рождения (только год)</t>
  </si>
  <si>
    <t>Ваш пол</t>
  </si>
  <si>
    <t>Дистанция</t>
  </si>
  <si>
    <t>Категория</t>
  </si>
  <si>
    <t>Круг 1</t>
  </si>
  <si>
    <t>Круг 2</t>
  </si>
  <si>
    <t>МИКРО</t>
  </si>
  <si>
    <t>МИНИ</t>
  </si>
  <si>
    <t>ПОЛУМАРАФОН</t>
  </si>
  <si>
    <t>МАРАФОН</t>
  </si>
  <si>
    <t>Бабко</t>
  </si>
  <si>
    <t>Андрей</t>
  </si>
  <si>
    <t>муж</t>
  </si>
  <si>
    <t>Марафон</t>
  </si>
  <si>
    <t>Александр</t>
  </si>
  <si>
    <t>Полумарафон</t>
  </si>
  <si>
    <t>Белянчик</t>
  </si>
  <si>
    <t>Марина</t>
  </si>
  <si>
    <t>жен</t>
  </si>
  <si>
    <t>Бобровский</t>
  </si>
  <si>
    <t>Кирилл</t>
  </si>
  <si>
    <t>Богуш</t>
  </si>
  <si>
    <t>Максим</t>
  </si>
  <si>
    <t>Боровик</t>
  </si>
  <si>
    <t>Вацлав</t>
  </si>
  <si>
    <t>Варфоломеев</t>
  </si>
  <si>
    <t>Евгений</t>
  </si>
  <si>
    <t>Власов</t>
  </si>
  <si>
    <t xml:space="preserve">Ворожун </t>
  </si>
  <si>
    <t>Георгий</t>
  </si>
  <si>
    <t>Мини</t>
  </si>
  <si>
    <t>Воронцов</t>
  </si>
  <si>
    <t>Алексей</t>
  </si>
  <si>
    <t>Юрий</t>
  </si>
  <si>
    <t>Головчиц</t>
  </si>
  <si>
    <t>Мария</t>
  </si>
  <si>
    <t>Готто</t>
  </si>
  <si>
    <t>Роман</t>
  </si>
  <si>
    <t>Грипич</t>
  </si>
  <si>
    <t>Павел</t>
  </si>
  <si>
    <t>Гузенко</t>
  </si>
  <si>
    <t xml:space="preserve">Алексей </t>
  </si>
  <si>
    <t>Денис</t>
  </si>
  <si>
    <t>Гураль</t>
  </si>
  <si>
    <t>Вячеслав</t>
  </si>
  <si>
    <t>Данилюк</t>
  </si>
  <si>
    <t>Демитко</t>
  </si>
  <si>
    <t>Генрих</t>
  </si>
  <si>
    <t>Долганов</t>
  </si>
  <si>
    <t>Дубовский</t>
  </si>
  <si>
    <t>Дулинец</t>
  </si>
  <si>
    <t>Даниил</t>
  </si>
  <si>
    <t>Ерш</t>
  </si>
  <si>
    <t>Олег</t>
  </si>
  <si>
    <t>Ёрш</t>
  </si>
  <si>
    <t>Михаил</t>
  </si>
  <si>
    <t>Ефимик</t>
  </si>
  <si>
    <t>Валентин</t>
  </si>
  <si>
    <t>Евгения</t>
  </si>
  <si>
    <t>Ждановский</t>
  </si>
  <si>
    <t>Арсений</t>
  </si>
  <si>
    <t>Журбина</t>
  </si>
  <si>
    <t>Галина</t>
  </si>
  <si>
    <t>Закревский</t>
  </si>
  <si>
    <t>Аляксей</t>
  </si>
  <si>
    <t>Захаров</t>
  </si>
  <si>
    <t>Иван</t>
  </si>
  <si>
    <t>Зенкевич</t>
  </si>
  <si>
    <t>Игорь</t>
  </si>
  <si>
    <t>Зимницкая</t>
  </si>
  <si>
    <t>Анита</t>
  </si>
  <si>
    <t>Зуй</t>
  </si>
  <si>
    <t>Иванов</t>
  </si>
  <si>
    <t>Виталий</t>
  </si>
  <si>
    <t>Артем</t>
  </si>
  <si>
    <t>Игнатик</t>
  </si>
  <si>
    <t>Глеб</t>
  </si>
  <si>
    <t>Камендровский</t>
  </si>
  <si>
    <t>Семен</t>
  </si>
  <si>
    <t>Станислав</t>
  </si>
  <si>
    <t>Каплевский</t>
  </si>
  <si>
    <t>Карташёв</t>
  </si>
  <si>
    <t>Кельин</t>
  </si>
  <si>
    <t>Владимир</t>
  </si>
  <si>
    <t>Кириллов</t>
  </si>
  <si>
    <t>Кихалевич</t>
  </si>
  <si>
    <t>Климов</t>
  </si>
  <si>
    <t>Леонид</t>
  </si>
  <si>
    <t>Ковалёв</t>
  </si>
  <si>
    <t>Дмитрий</t>
  </si>
  <si>
    <t xml:space="preserve">Ковалевская </t>
  </si>
  <si>
    <t>Дарья</t>
  </si>
  <si>
    <t>Комаров</t>
  </si>
  <si>
    <t>Королев</t>
  </si>
  <si>
    <t>Косяков</t>
  </si>
  <si>
    <t xml:space="preserve">Кривель </t>
  </si>
  <si>
    <t xml:space="preserve">Валерий </t>
  </si>
  <si>
    <t>Крот</t>
  </si>
  <si>
    <t>Антон</t>
  </si>
  <si>
    <t>Крушный</t>
  </si>
  <si>
    <t>Кустинский</t>
  </si>
  <si>
    <t>Виктор</t>
  </si>
  <si>
    <t>Сергей</t>
  </si>
  <si>
    <t>Лагутик</t>
  </si>
  <si>
    <t>Ланский</t>
  </si>
  <si>
    <t>Левша</t>
  </si>
  <si>
    <t>Логвинович</t>
  </si>
  <si>
    <t>Витольд</t>
  </si>
  <si>
    <t xml:space="preserve">Маджарова </t>
  </si>
  <si>
    <t xml:space="preserve">Алеся </t>
  </si>
  <si>
    <t>Максименков</t>
  </si>
  <si>
    <t>Максименкова</t>
  </si>
  <si>
    <t>Татьяна</t>
  </si>
  <si>
    <t>Мамойко</t>
  </si>
  <si>
    <t>Маркевич</t>
  </si>
  <si>
    <t>Кристина</t>
  </si>
  <si>
    <t>Масловский</t>
  </si>
  <si>
    <t>Меленец</t>
  </si>
  <si>
    <t>Милянтей</t>
  </si>
  <si>
    <t>Никита</t>
  </si>
  <si>
    <t>Моргунов</t>
  </si>
  <si>
    <t>Вадим</t>
  </si>
  <si>
    <t>Моргунова</t>
  </si>
  <si>
    <t>Лилиана</t>
  </si>
  <si>
    <t>Оленин</t>
  </si>
  <si>
    <t>Тимур</t>
  </si>
  <si>
    <t xml:space="preserve">Ольшанец </t>
  </si>
  <si>
    <t xml:space="preserve">Владислав </t>
  </si>
  <si>
    <t xml:space="preserve">Вероника </t>
  </si>
  <si>
    <t>Омельянюк</t>
  </si>
  <si>
    <t>Петров</t>
  </si>
  <si>
    <t>Григорий</t>
  </si>
  <si>
    <t>Полещук</t>
  </si>
  <si>
    <t>Ирина</t>
  </si>
  <si>
    <t>Попов</t>
  </si>
  <si>
    <t>Потапчук</t>
  </si>
  <si>
    <t>Пузаревский</t>
  </si>
  <si>
    <t>Русецкий</t>
  </si>
  <si>
    <t>Рябинкин</t>
  </si>
  <si>
    <t>Владислав</t>
  </si>
  <si>
    <t>Сак</t>
  </si>
  <si>
    <t>Селедчик</t>
  </si>
  <si>
    <t xml:space="preserve">Семашко </t>
  </si>
  <si>
    <t xml:space="preserve">Стракович </t>
  </si>
  <si>
    <t xml:space="preserve">Екатерина </t>
  </si>
  <si>
    <t>Суздальцев</t>
  </si>
  <si>
    <t>Егор</t>
  </si>
  <si>
    <t>Таранович</t>
  </si>
  <si>
    <t>Стас</t>
  </si>
  <si>
    <t>Титовец</t>
  </si>
  <si>
    <t>Тимофей</t>
  </si>
  <si>
    <t>Степан</t>
  </si>
  <si>
    <t>Филатов</t>
  </si>
  <si>
    <t>Фурманов</t>
  </si>
  <si>
    <t>Хлопцева</t>
  </si>
  <si>
    <t>Инга</t>
  </si>
  <si>
    <t>Хоромоненко</t>
  </si>
  <si>
    <t>Шакель</t>
  </si>
  <si>
    <t>Шапчиц</t>
  </si>
  <si>
    <t>Шафаревич</t>
  </si>
  <si>
    <t>Шевченко</t>
  </si>
  <si>
    <t xml:space="preserve">Шевчик </t>
  </si>
  <si>
    <t>Шиманович</t>
  </si>
  <si>
    <t>Олесь</t>
  </si>
  <si>
    <t>Шишло</t>
  </si>
  <si>
    <t>Шкантов</t>
  </si>
  <si>
    <t>Шкут</t>
  </si>
  <si>
    <t>Щетинин</t>
  </si>
  <si>
    <t>Юодайтис</t>
  </si>
  <si>
    <t xml:space="preserve">Лариса </t>
  </si>
  <si>
    <t>Юшкевич</t>
  </si>
  <si>
    <t>Фолейчик</t>
  </si>
  <si>
    <t>Возрастные категории:</t>
  </si>
  <si>
    <t>Микро марафон (до 500 метров)</t>
  </si>
  <si>
    <t>Дети до 6 лет</t>
  </si>
  <si>
    <t>Мини марафон (ок. 10 км)</t>
  </si>
  <si>
    <t>Младшие мальчики - до 8 лет (включительно)</t>
  </si>
  <si>
    <t>Девочки – до 8 лет (включительно)</t>
  </si>
  <si>
    <t>Мальчики – 9 – 11 лет (включительно)</t>
  </si>
  <si>
    <t>Начинающие Девочки – 9-11 лет (включительно)</t>
  </si>
  <si>
    <t>Начинающие Мальчики – 12-14 лет (включительно)</t>
  </si>
  <si>
    <t>Девушки – 12 - 14 лет (включительно)</t>
  </si>
  <si>
    <t>Open женщины – от 15 лет (2002 г.р. и старше)</t>
  </si>
  <si>
    <t>Open мужчины – от 15 лет (2004 г.р. и старше)</t>
  </si>
  <si>
    <t>Полу марафон (ок. 35 км)</t>
  </si>
  <si>
    <t>Мальчики до 13 лет</t>
  </si>
  <si>
    <t>Юноши – 14-16 лет (2002-2001 г.р.)</t>
  </si>
  <si>
    <t>U23 – 17 – 23 года (1994 – 2000 г.р.)</t>
  </si>
  <si>
    <t>Элита мужчины – 24-44 года (1993-1973 г.р.)</t>
  </si>
  <si>
    <t>Мастерс – 45 лет и старше (1972 г.р. и старше)</t>
  </si>
  <si>
    <t>Open «Элита» женщины – 17 лет и старше (2000 г.р. – и старше)</t>
  </si>
  <si>
    <t>Марафон (ок. 60 км)</t>
  </si>
  <si>
    <t>Open «Элита» мужчины – 17 лет и старше (2000 г.р. – и старше)</t>
  </si>
  <si>
    <t>Бондаровская</t>
  </si>
  <si>
    <t>Валерия</t>
  </si>
  <si>
    <t>мини</t>
  </si>
  <si>
    <t>Лазюк</t>
  </si>
  <si>
    <t>Игнатова</t>
  </si>
  <si>
    <t>Виктория</t>
  </si>
  <si>
    <t>Гончарик</t>
  </si>
  <si>
    <t>Полина</t>
  </si>
  <si>
    <t>Скибинский</t>
  </si>
  <si>
    <t>Якмимец</t>
  </si>
  <si>
    <t>Михайлов</t>
  </si>
  <si>
    <t>Мандрик</t>
  </si>
  <si>
    <t>Рыжанков</t>
  </si>
  <si>
    <t>Яков</t>
  </si>
  <si>
    <t>Валерьянова</t>
  </si>
  <si>
    <t>Вера</t>
  </si>
  <si>
    <t>Михно</t>
  </si>
  <si>
    <t>Ксения</t>
  </si>
  <si>
    <t>Мелешко</t>
  </si>
  <si>
    <t>Бортко</t>
  </si>
  <si>
    <t>Теплинский</t>
  </si>
  <si>
    <t>Утлик</t>
  </si>
  <si>
    <t>Ян</t>
  </si>
  <si>
    <t>Шлык</t>
  </si>
  <si>
    <t>Никитин</t>
  </si>
  <si>
    <t>Макаренко</t>
  </si>
  <si>
    <t>Земницкий</t>
  </si>
  <si>
    <t>Конон</t>
  </si>
  <si>
    <t>Мигайло</t>
  </si>
  <si>
    <t>Борисевич</t>
  </si>
  <si>
    <t>С.В.</t>
  </si>
  <si>
    <t>И.В.</t>
  </si>
  <si>
    <t>Василевич</t>
  </si>
  <si>
    <t>Анатолий</t>
  </si>
  <si>
    <t>Ткачик</t>
  </si>
  <si>
    <t>Мурыгин</t>
  </si>
  <si>
    <t>Карнейко</t>
  </si>
  <si>
    <t>Чесловский</t>
  </si>
  <si>
    <t>Войтуневич</t>
  </si>
  <si>
    <t>Руслан</t>
  </si>
  <si>
    <t>Севко</t>
  </si>
  <si>
    <t>Николай</t>
  </si>
  <si>
    <t>25,52,06</t>
  </si>
  <si>
    <t>22,29,08</t>
  </si>
  <si>
    <t>23,51,72</t>
  </si>
  <si>
    <t>25,52,50</t>
  </si>
  <si>
    <t>25,58,32</t>
  </si>
  <si>
    <t>27,31,39</t>
  </si>
  <si>
    <t>27,33,76</t>
  </si>
  <si>
    <t>29,07,69</t>
  </si>
  <si>
    <t>29,11,69</t>
  </si>
  <si>
    <t>31,22,86</t>
  </si>
  <si>
    <t>32,03,60</t>
  </si>
  <si>
    <t>33,16,02</t>
  </si>
  <si>
    <t>33,18,43</t>
  </si>
  <si>
    <t>33,18,82</t>
  </si>
  <si>
    <t>33,51,43</t>
  </si>
  <si>
    <t>33,51,81</t>
  </si>
  <si>
    <t>34,26,32</t>
  </si>
  <si>
    <t>34,30,62</t>
  </si>
  <si>
    <t>34,32,94</t>
  </si>
  <si>
    <t>35,06,22</t>
  </si>
  <si>
    <t>36,15,66</t>
  </si>
  <si>
    <t>36,38,03</t>
  </si>
  <si>
    <t>37,59,50</t>
  </si>
  <si>
    <t>40,58,16</t>
  </si>
  <si>
    <t>41,24,21</t>
  </si>
  <si>
    <t>41,34,27</t>
  </si>
  <si>
    <t>41,55,18</t>
  </si>
  <si>
    <t>42,00,21</t>
  </si>
  <si>
    <t>42,00,66</t>
  </si>
  <si>
    <t>42,44,69</t>
  </si>
  <si>
    <t>44,24,21</t>
  </si>
  <si>
    <t>45,58,67</t>
  </si>
  <si>
    <t>46,42,62</t>
  </si>
  <si>
    <t>52,10,12</t>
  </si>
  <si>
    <t>52,12,51</t>
  </si>
  <si>
    <t>Марчик</t>
  </si>
  <si>
    <t>Борщевский</t>
  </si>
  <si>
    <t>Никулин</t>
  </si>
  <si>
    <t>Гамин</t>
  </si>
  <si>
    <t>Карпук</t>
  </si>
  <si>
    <t>Залесская</t>
  </si>
  <si>
    <t>Наталья</t>
  </si>
  <si>
    <t>Сипайло</t>
  </si>
  <si>
    <t>Лагута</t>
  </si>
  <si>
    <t>Тумилевич</t>
  </si>
  <si>
    <t>Залесский</t>
  </si>
  <si>
    <t>Драгун</t>
  </si>
  <si>
    <t>Новосад</t>
  </si>
  <si>
    <t>Слободько</t>
  </si>
  <si>
    <t>94,32,16</t>
  </si>
  <si>
    <t>69,15,27</t>
  </si>
  <si>
    <t>69,15,85</t>
  </si>
  <si>
    <t>70,16,66</t>
  </si>
  <si>
    <t>70,17,71</t>
  </si>
  <si>
    <t>70,22,17</t>
  </si>
  <si>
    <t>70,40,27</t>
  </si>
  <si>
    <t>70,46,51</t>
  </si>
  <si>
    <t>70,58,03</t>
  </si>
  <si>
    <t>71,43,58</t>
  </si>
  <si>
    <t>71,52,75</t>
  </si>
  <si>
    <t>72,25,60</t>
  </si>
  <si>
    <t>72,28,53</t>
  </si>
  <si>
    <t>72,30,20</t>
  </si>
  <si>
    <t>74,01,33</t>
  </si>
  <si>
    <t>75,08,67</t>
  </si>
  <si>
    <t>75,19,16</t>
  </si>
  <si>
    <t>76,22,16</t>
  </si>
  <si>
    <t>76,23,60</t>
  </si>
  <si>
    <t>76,26,33</t>
  </si>
  <si>
    <t>76,53,35</t>
  </si>
  <si>
    <t>78,05,10</t>
  </si>
  <si>
    <t>78,05,49</t>
  </si>
  <si>
    <t>79,12,87</t>
  </si>
  <si>
    <t>79,29,65</t>
  </si>
  <si>
    <t>79,30,37</t>
  </si>
  <si>
    <t>79,31,38</t>
  </si>
  <si>
    <t>79,32,11</t>
  </si>
  <si>
    <t>82,21,99</t>
  </si>
  <si>
    <t>82,50,03</t>
  </si>
  <si>
    <t>82,50,98</t>
  </si>
  <si>
    <t>83,54,19</t>
  </si>
  <si>
    <t>84,02,22</t>
  </si>
  <si>
    <t>84,26,86</t>
  </si>
  <si>
    <t>85,08,12</t>
  </si>
  <si>
    <t>86,06,73</t>
  </si>
  <si>
    <t>86,07,09</t>
  </si>
  <si>
    <t>86,54,08</t>
  </si>
  <si>
    <t>87,23,93</t>
  </si>
  <si>
    <t>87,36,82</t>
  </si>
  <si>
    <t>87,37,19</t>
  </si>
  <si>
    <t>87,37,34</t>
  </si>
  <si>
    <t>88,44,93</t>
  </si>
  <si>
    <t>89,04,87</t>
  </si>
  <si>
    <t>89,49,88</t>
  </si>
  <si>
    <t>90,33,03</t>
  </si>
  <si>
    <t>90,59,59</t>
  </si>
  <si>
    <t>91,16,88</t>
  </si>
  <si>
    <t>91,18,37</t>
  </si>
  <si>
    <t>91,21,00</t>
  </si>
  <si>
    <t>91,24,18</t>
  </si>
  <si>
    <t>91,25,35</t>
  </si>
  <si>
    <t>92,45,41</t>
  </si>
  <si>
    <t>93,03,96</t>
  </si>
  <si>
    <t>93,29,87</t>
  </si>
  <si>
    <t>94,19,91</t>
  </si>
  <si>
    <t>94,30,93</t>
  </si>
  <si>
    <t>94,42,58</t>
  </si>
  <si>
    <t>95,10,25</t>
  </si>
  <si>
    <t>95,11,04</t>
  </si>
  <si>
    <t>95,12,14</t>
  </si>
  <si>
    <t>95,40,88</t>
  </si>
  <si>
    <t>96,23,40</t>
  </si>
  <si>
    <t>97,04,94</t>
  </si>
  <si>
    <t>97,37,99</t>
  </si>
  <si>
    <t>99,03,57</t>
  </si>
  <si>
    <t>99,05,79</t>
  </si>
  <si>
    <t>синий</t>
  </si>
  <si>
    <t>99,06,70</t>
  </si>
  <si>
    <t>99,16,28</t>
  </si>
  <si>
    <t>99,17,09</t>
  </si>
  <si>
    <t>100,09,01</t>
  </si>
  <si>
    <t>100,12,59</t>
  </si>
  <si>
    <t>102,00,31</t>
  </si>
  <si>
    <t>102,35,39</t>
  </si>
  <si>
    <t>104,55,25</t>
  </si>
  <si>
    <t>105,07,55</t>
  </si>
  <si>
    <t>105,50,29</t>
  </si>
  <si>
    <t>105,53,44</t>
  </si>
  <si>
    <t>106,32,18</t>
  </si>
  <si>
    <t>сошел</t>
  </si>
  <si>
    <t>106,47,59</t>
  </si>
  <si>
    <t>107,03,93</t>
  </si>
  <si>
    <t>107,20,99</t>
  </si>
  <si>
    <t>109,56,79</t>
  </si>
  <si>
    <t>110,02,47</t>
  </si>
  <si>
    <t>серый</t>
  </si>
  <si>
    <t>111,03,56</t>
  </si>
  <si>
    <t>113,17,01</t>
  </si>
  <si>
    <t>103.08.39</t>
  </si>
  <si>
    <t>114,24,84</t>
  </si>
  <si>
    <t>114,30,78</t>
  </si>
  <si>
    <t>115,18,32</t>
  </si>
  <si>
    <t>116,09,45</t>
  </si>
  <si>
    <t>116,53,87</t>
  </si>
  <si>
    <t>118,10,50</t>
  </si>
  <si>
    <t>118,59,16</t>
  </si>
  <si>
    <t>120,16,25</t>
  </si>
  <si>
    <t>120,28,74</t>
  </si>
  <si>
    <t>122,19,59</t>
  </si>
  <si>
    <t>123,30,11</t>
  </si>
  <si>
    <t>126,13,24</t>
  </si>
  <si>
    <t>126,13,91</t>
  </si>
  <si>
    <t>126,15,37</t>
  </si>
  <si>
    <t>126,20,60</t>
  </si>
  <si>
    <t>108-ой</t>
  </si>
  <si>
    <t>109-ый</t>
  </si>
  <si>
    <t>126,23,85</t>
  </si>
  <si>
    <t>127,13,68</t>
  </si>
  <si>
    <t>129,59,05</t>
  </si>
  <si>
    <t>132,64,11</t>
  </si>
  <si>
    <t>133,30,06</t>
  </si>
  <si>
    <t>134,55,24</t>
  </si>
  <si>
    <t>136,04,55</t>
  </si>
  <si>
    <t>136,35,32</t>
  </si>
  <si>
    <t>136,51,13</t>
  </si>
  <si>
    <t>142,46,35</t>
  </si>
  <si>
    <t>142,46,92</t>
  </si>
  <si>
    <t>143,34,56</t>
  </si>
  <si>
    <t>144,45,49</t>
  </si>
  <si>
    <t>144,59,58</t>
  </si>
  <si>
    <t>146,01,93</t>
  </si>
  <si>
    <t>147,28,58</t>
  </si>
  <si>
    <t>148,09,74</t>
  </si>
  <si>
    <t>148,32,45</t>
  </si>
  <si>
    <t>166,44,11</t>
  </si>
  <si>
    <t>149,10,27</t>
  </si>
  <si>
    <t>149,14,85</t>
  </si>
  <si>
    <t>149,18,92</t>
  </si>
  <si>
    <t>149,53,29</t>
  </si>
  <si>
    <t>153,55,28</t>
  </si>
  <si>
    <t>154,35,24</t>
  </si>
  <si>
    <t>155,33,69</t>
  </si>
  <si>
    <t>156,37,41</t>
  </si>
  <si>
    <t>156,38,53</t>
  </si>
  <si>
    <t>157,50,11</t>
  </si>
  <si>
    <t>159,51,88</t>
  </si>
  <si>
    <t>159,59,42</t>
  </si>
  <si>
    <t>160,06,77</t>
  </si>
  <si>
    <t>165,52,41</t>
  </si>
  <si>
    <t>167,42,20</t>
  </si>
  <si>
    <t>172,45,38</t>
  </si>
  <si>
    <t>175,06,96</t>
  </si>
  <si>
    <t>175,30,21</t>
  </si>
  <si>
    <t>176,27,36</t>
  </si>
  <si>
    <t>176,43,00</t>
  </si>
  <si>
    <t>177,09,35</t>
  </si>
  <si>
    <t>194,58,96</t>
  </si>
  <si>
    <t>186,27,95</t>
  </si>
  <si>
    <t>190,19,80</t>
  </si>
  <si>
    <t>191,51,83</t>
  </si>
  <si>
    <t>192,21,85</t>
  </si>
  <si>
    <t>198,22,83</t>
  </si>
  <si>
    <t>198,50,85</t>
  </si>
  <si>
    <t>206,26,77</t>
  </si>
  <si>
    <t>207,51,41</t>
  </si>
  <si>
    <t>212,32,70</t>
  </si>
  <si>
    <t>141,53,73</t>
  </si>
  <si>
    <t>142,18,49</t>
  </si>
  <si>
    <t>156.37.41</t>
  </si>
  <si>
    <t>Сафончик</t>
  </si>
  <si>
    <t>134,26,35</t>
  </si>
  <si>
    <t>147.52,74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</si>
</sst>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/d/yyyy\ h:mm:ss"/>
    <numFmt numFmtId="165" formatCode="[$-F400]h:mm:ss\ AM/PM"/>
  </numFmts>
  <fonts count="26">
    <font>
      <sz val="10"/>
      <color rgb="FF000000"/>
      <name val="Arial"/>
    </font>
    <font>
      <b/>
      <sz val="10"/>
      <color rgb="FFFF0000"/>
      <name val="Arial"/>
    </font>
    <font>
      <sz val="10"/>
      <color rgb="FFFFFFFF"/>
      <name val="Arial"/>
    </font>
    <font>
      <sz val="10"/>
      <color rgb="FFFFFFFF"/>
      <name val="Arial"/>
    </font>
    <font>
      <sz val="9"/>
      <color rgb="FF666666"/>
      <name val="Arial"/>
    </font>
    <font>
      <sz val="9"/>
      <color rgb="FFCCCCCC"/>
      <name val="Arial"/>
    </font>
    <font>
      <sz val="10"/>
      <name val="Arial"/>
    </font>
    <font>
      <sz val="10"/>
      <color rgb="FF274E13"/>
      <name val="Arial"/>
    </font>
    <font>
      <sz val="8"/>
      <color rgb="FFCCCCCC"/>
      <name val="Arial"/>
    </font>
    <font>
      <sz val="10"/>
      <color rgb="FF000000"/>
      <name val="Arial"/>
    </font>
    <font>
      <sz val="10"/>
      <color rgb="FF38761D"/>
      <name val="Arial"/>
    </font>
    <font>
      <sz val="8"/>
      <color rgb="FF000000"/>
      <name val="Arial"/>
    </font>
    <font>
      <sz val="10"/>
      <color rgb="FF6AA84F"/>
      <name val="Arial"/>
    </font>
    <font>
      <sz val="10"/>
      <color rgb="FFCCCCCC"/>
      <name val="Arial"/>
    </font>
    <font>
      <b/>
      <sz val="10"/>
      <color rgb="FF000000"/>
      <name val="-apple-system"/>
    </font>
    <font>
      <sz val="10"/>
      <color rgb="FF000000"/>
      <name val="-apple-system"/>
    </font>
    <font>
      <b/>
      <sz val="10"/>
      <color rgb="FFFF0000"/>
      <name val="Verdana"/>
    </font>
    <font>
      <sz val="10"/>
      <color rgb="FF000000"/>
      <name val="Verdana"/>
    </font>
    <font>
      <b/>
      <sz val="10"/>
      <color rgb="FFFF0000"/>
      <name val="-apple-system"/>
    </font>
    <font>
      <sz val="10"/>
      <color rgb="FF000000"/>
      <name val="Arial"/>
    </font>
    <font>
      <sz val="10"/>
      <color rgb="FFFF0000"/>
      <name val="-apple-system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8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B7DEE8"/>
        <bgColor rgb="FFB7DEE8"/>
      </patternFill>
    </fill>
    <fill>
      <patternFill patternType="solid">
        <fgColor rgb="FFFFFFFF"/>
        <bgColor rgb="FFFFFFF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2" fillId="2" borderId="0" xfId="0" applyFont="1" applyFill="1" applyAlignment="1"/>
    <xf numFmtId="0" fontId="2" fillId="2" borderId="0" xfId="0" applyFont="1" applyFill="1"/>
    <xf numFmtId="0" fontId="3" fillId="2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164" fontId="6" fillId="0" borderId="0" xfId="0" applyNumberFormat="1" applyFont="1" applyAlignment="1"/>
    <xf numFmtId="0" fontId="6" fillId="0" borderId="0" xfId="0" applyFont="1" applyAlignment="1"/>
    <xf numFmtId="0" fontId="7" fillId="0" borderId="0" xfId="0" applyFont="1" applyAlignment="1"/>
    <xf numFmtId="0" fontId="8" fillId="0" borderId="0" xfId="0" applyFont="1" applyAlignment="1">
      <alignment horizontal="left"/>
    </xf>
    <xf numFmtId="0" fontId="6" fillId="0" borderId="0" xfId="0" applyFont="1" applyAlignment="1"/>
    <xf numFmtId="0" fontId="7" fillId="0" borderId="0" xfId="0" applyFont="1"/>
    <xf numFmtId="0" fontId="9" fillId="0" borderId="0" xfId="0" applyFont="1" applyAlignment="1"/>
    <xf numFmtId="0" fontId="10" fillId="0" borderId="0" xfId="0" applyFont="1"/>
    <xf numFmtId="0" fontId="1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2" fillId="0" borderId="0" xfId="0" applyFont="1"/>
    <xf numFmtId="0" fontId="13" fillId="0" borderId="0" xfId="0" applyFont="1"/>
    <xf numFmtId="0" fontId="14" fillId="4" borderId="0" xfId="0" applyFont="1" applyFill="1" applyAlignment="1">
      <alignment horizontal="left"/>
    </xf>
    <xf numFmtId="0" fontId="15" fillId="4" borderId="0" xfId="0" applyFont="1" applyFill="1" applyAlignment="1">
      <alignment horizontal="left"/>
    </xf>
    <xf numFmtId="0" fontId="16" fillId="0" borderId="0" xfId="0" applyFont="1" applyAlignment="1"/>
    <xf numFmtId="0" fontId="17" fillId="0" borderId="0" xfId="0" applyFont="1" applyAlignment="1"/>
    <xf numFmtId="0" fontId="17" fillId="0" borderId="0" xfId="0" applyFont="1" applyAlignment="1"/>
    <xf numFmtId="0" fontId="18" fillId="4" borderId="0" xfId="0" applyFont="1" applyFill="1" applyAlignment="1">
      <alignment horizontal="left"/>
    </xf>
    <xf numFmtId="0" fontId="19" fillId="4" borderId="0" xfId="0" applyFont="1" applyFill="1" applyAlignment="1">
      <alignment horizontal="left"/>
    </xf>
    <xf numFmtId="0" fontId="20" fillId="4" borderId="0" xfId="0" applyFont="1" applyFill="1" applyAlignment="1">
      <alignment horizontal="left"/>
    </xf>
    <xf numFmtId="0" fontId="15" fillId="4" borderId="0" xfId="0" applyFont="1" applyFill="1" applyAlignment="1">
      <alignment horizontal="left"/>
    </xf>
    <xf numFmtId="0" fontId="0" fillId="0" borderId="0" xfId="0" applyFont="1" applyAlignment="1"/>
    <xf numFmtId="49" fontId="6" fillId="0" borderId="0" xfId="0" applyNumberFormat="1" applyFont="1" applyAlignment="1">
      <alignment horizontal="right"/>
    </xf>
    <xf numFmtId="0" fontId="21" fillId="0" borderId="0" xfId="0" applyFont="1" applyAlignment="1"/>
    <xf numFmtId="0" fontId="22" fillId="0" borderId="0" xfId="0" applyFont="1" applyAlignment="1"/>
    <xf numFmtId="0" fontId="23" fillId="0" borderId="0" xfId="0" applyFont="1" applyAlignment="1">
      <alignment horizontal="left"/>
    </xf>
    <xf numFmtId="165" fontId="3" fillId="2" borderId="0" xfId="0" applyNumberFormat="1" applyFont="1" applyFill="1" applyAlignment="1">
      <alignment horizontal="center"/>
    </xf>
    <xf numFmtId="165" fontId="21" fillId="0" borderId="0" xfId="0" applyNumberFormat="1" applyFont="1" applyAlignment="1"/>
    <xf numFmtId="165" fontId="24" fillId="0" borderId="0" xfId="0" applyNumberFormat="1" applyFont="1" applyAlignment="1">
      <alignment horizontal="left"/>
    </xf>
    <xf numFmtId="165" fontId="0" fillId="0" borderId="0" xfId="0" applyNumberFormat="1" applyFont="1" applyAlignment="1"/>
    <xf numFmtId="49" fontId="24" fillId="0" borderId="0" xfId="0" applyNumberFormat="1" applyFont="1" applyAlignment="1">
      <alignment horizontal="left"/>
    </xf>
    <xf numFmtId="0" fontId="25" fillId="2" borderId="0" xfId="0" applyFont="1" applyFill="1" applyAlignment="1">
      <alignment horizontal="center"/>
    </xf>
    <xf numFmtId="0" fontId="22" fillId="0" borderId="0" xfId="0" applyFont="1"/>
    <xf numFmtId="0" fontId="22" fillId="0" borderId="0" xfId="0" applyFont="1" applyAlignment="1">
      <alignment horizontal="left"/>
    </xf>
    <xf numFmtId="0" fontId="11" fillId="0" borderId="0" xfId="0" applyFont="1" applyAlignment="1">
      <alignment horizontal="right"/>
    </xf>
    <xf numFmtId="0" fontId="24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0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filterMode="1">
    <tabColor rgb="FF000000"/>
    <outlinePr summaryBelow="0" summaryRight="0"/>
  </sheetPr>
  <dimension ref="A1:S165"/>
  <sheetViews>
    <sheetView tabSelected="1" topLeftCell="B1" workbookViewId="0">
      <pane ySplit="1" topLeftCell="A2" activePane="bottomLeft" state="frozen"/>
      <selection pane="bottomLeft" activeCell="F161" sqref="F161"/>
    </sheetView>
  </sheetViews>
  <sheetFormatPr defaultColWidth="14.42578125" defaultRowHeight="15.75" customHeight="1"/>
  <cols>
    <col min="1" max="1" width="0.42578125" customWidth="1"/>
    <col min="2" max="2" width="7.85546875" customWidth="1"/>
    <col min="3" max="3" width="17.140625" customWidth="1"/>
    <col min="4" max="4" width="12.42578125" customWidth="1"/>
    <col min="5" max="5" width="7.85546875" customWidth="1"/>
    <col min="6" max="6" width="6.5703125" customWidth="1"/>
    <col min="7" max="7" width="14.7109375" customWidth="1"/>
    <col min="8" max="8" width="26.140625" style="30" customWidth="1"/>
    <col min="9" max="9" width="19.28515625" style="35" customWidth="1"/>
    <col min="10" max="10" width="18.85546875" customWidth="1"/>
    <col min="11" max="11" width="4.28515625" customWidth="1"/>
    <col min="12" max="12" width="5.85546875" customWidth="1"/>
    <col min="13" max="13" width="4.7109375" customWidth="1"/>
    <col min="14" max="14" width="5.28515625" customWidth="1"/>
    <col min="15" max="15" width="5" customWidth="1"/>
    <col min="16" max="16" width="7.42578125" customWidth="1"/>
    <col min="17" max="17" width="9.42578125" customWidth="1"/>
    <col min="18" max="18" width="5.5703125" customWidth="1"/>
    <col min="19" max="19" width="7" customWidth="1"/>
  </cols>
  <sheetData>
    <row r="1" spans="1:19" ht="19.5" customHeight="1">
      <c r="A1" s="1">
        <v>2019</v>
      </c>
      <c r="B1" s="2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7" t="s">
        <v>6</v>
      </c>
      <c r="I1" s="32" t="s">
        <v>7</v>
      </c>
      <c r="J1" s="4" t="s">
        <v>8</v>
      </c>
      <c r="K1" s="5"/>
      <c r="L1" s="42" t="s">
        <v>9</v>
      </c>
      <c r="M1" s="43"/>
      <c r="N1" s="42" t="s">
        <v>10</v>
      </c>
      <c r="O1" s="43"/>
      <c r="P1" s="42" t="s">
        <v>11</v>
      </c>
      <c r="Q1" s="43"/>
      <c r="R1" s="42" t="s">
        <v>12</v>
      </c>
      <c r="S1" s="43"/>
    </row>
    <row r="2" spans="1:19" ht="12.75">
      <c r="B2" s="30">
        <v>1018</v>
      </c>
      <c r="C2" s="10" t="s">
        <v>157</v>
      </c>
      <c r="D2" s="10" t="s">
        <v>158</v>
      </c>
      <c r="E2" s="10">
        <v>1982</v>
      </c>
      <c r="F2" s="10" t="s">
        <v>21</v>
      </c>
      <c r="G2" s="10" t="s">
        <v>16</v>
      </c>
      <c r="H2" s="8" t="str">
        <f>IF(G2="МИКРО",IF(F2="муж",L2,M2),IF(G2="МИНИ",IF(F2="муж",N2,O2),IF(G2="Полумарафон",IF(F2="муж",P2,Q2),IF(G2="Марафон",IF(F2="муж",R2,S2)))))</f>
        <v>Open «Элита» женщины 17+</v>
      </c>
      <c r="I2" s="29" t="s">
        <v>325</v>
      </c>
      <c r="J2" s="29" t="s">
        <v>432</v>
      </c>
      <c r="L2" s="9" t="str">
        <f>IF($A$1-E2&lt;=6,"Дети до 6 лет","Уточнить")</f>
        <v>Уточнить</v>
      </c>
      <c r="M2" s="9" t="str">
        <f>IF($A$1-E2&lt;=6,"Дети до 6 лет","Уточнить")</f>
        <v>Уточнить</v>
      </c>
      <c r="N2" s="9" t="str">
        <f>IF($A$1-E2&gt;=15,"Open мужчины -15 лет и старше",IF($A$1-E2&gt;=12,"Начинающие мальчики -12-14 лет",IF($A$1-E2&gt;=9,"Мальчики - 9-11 лет",IF($A$1-E2&lt;=8,"Младшие мальчики до 8 лет","Уточнить"))))</f>
        <v>Open мужчины -15 лет и старше</v>
      </c>
      <c r="O2" s="9" t="str">
        <f>IF($A$1-E2&gt;=15,"Open женщины 15+",IF($A$1-E2&gt;=12,"Девушки -12-14 лет",IF($A$1-E2&gt;=9,"Начинающие девочки - 9-11 лет",IF($A$1-E2&lt;=8,"Девочки до 8 лет","Уточнить"))))</f>
        <v>Open женщины 15+</v>
      </c>
      <c r="P2" s="9" t="str">
        <f>IF($A$1-E2&gt;=45,"Мастерс 45+",IF($A$1-E2&gt;=24,"Элита мужчины 24-44 года",IF($A$1-E2&gt;=17,"U23 - 17-23 года",IF($A$1-E2&gt;=14,"Юноши 14-16 лет",IF($A$1-E2&lt;=13,"Мальчики до 13 лет","Уточнить")))))</f>
        <v>Элита мужчины 24-44 года</v>
      </c>
      <c r="Q2" s="9" t="str">
        <f>IF($A$1-E2&gt;=17,"Элита женщины 17+","Уточнить")</f>
        <v>Элита женщины 17+</v>
      </c>
      <c r="R2" s="9" t="str">
        <f>IF($A$1-E2&gt;=45,"Мастерс 45++",IF($A$1-E2&gt;=17,"Open «Элита» мужчины 17+","Уточнить"))</f>
        <v>Open «Элита» мужчины 17+</v>
      </c>
      <c r="S2" s="9" t="str">
        <f>IF($A$1-E2&gt;=17,"Open «Элита» женщины 17+","Уточнить")</f>
        <v>Open «Элита» женщины 17+</v>
      </c>
    </row>
    <row r="3" spans="1:19" ht="12.75">
      <c r="B3" s="10">
        <v>408</v>
      </c>
      <c r="C3" s="10" t="s">
        <v>145</v>
      </c>
      <c r="D3" s="10" t="s">
        <v>112</v>
      </c>
      <c r="E3" s="10">
        <v>1990</v>
      </c>
      <c r="F3" s="12" t="s">
        <v>21</v>
      </c>
      <c r="G3" s="10" t="s">
        <v>16</v>
      </c>
      <c r="H3" s="13" t="str">
        <f>IF(G3="МИКРО",IF(F3="муж",L3,M3),IF(G3="МИНИ",IF(F3="муж",N3,O3),IF(G3="Полумарафон",IF(F3="муж",P3,Q3),IF(G3="Марафон",IF(F3="муж",R3,S3)))))</f>
        <v>Open «Элита» женщины 17+</v>
      </c>
      <c r="I3" s="29" t="s">
        <v>335</v>
      </c>
      <c r="J3" s="29" t="s">
        <v>438</v>
      </c>
      <c r="L3" s="9" t="str">
        <f>IF($A$1-E3&lt;=6,"Дети до 6 лет","Уточнить")</f>
        <v>Уточнить</v>
      </c>
      <c r="M3" s="9" t="str">
        <f>IF($A$1-E3&lt;=6,"Дети до 6 лет","Уточнить")</f>
        <v>Уточнить</v>
      </c>
      <c r="N3" s="9" t="str">
        <f>IF($A$1-E3&gt;=15,"Open мужчины -15 лет и старше",IF($A$1-E3&gt;=12,"Начинающие мальчики -12-14 лет",IF($A$1-E3&gt;=9,"Мальчики - 9-11 лет",IF($A$1-E3&lt;=8,"Младшие мальчики до 8 лет","Уточнить"))))</f>
        <v>Open мужчины -15 лет и старше</v>
      </c>
      <c r="O3" s="9" t="str">
        <f>IF($A$1-E3&gt;=15,"Open женщины 15+",IF($A$1-E3&gt;=12,"Девушки -12-14 лет",IF($A$1-E3&gt;=9,"Начинающие девочки - 9-11 лет",IF($A$1-E3&lt;=8,"Девочки до 8 лет","Уточнить"))))</f>
        <v>Open женщины 15+</v>
      </c>
      <c r="P3" s="9" t="str">
        <f>IF($A$1-E3&gt;=45,"Мастерс 45+",IF($A$1-E3&gt;=24,"Элита мужчины 24-44 года",IF($A$1-E3&gt;=17,"U23 - 17-23 года",IF($A$1-E3&gt;=14,"Юноши 14-16 лет",IF($A$1-E3&lt;=13,"Мальчики до 13 лет","Уточнить")))))</f>
        <v>Элита мужчины 24-44 года</v>
      </c>
      <c r="Q3" s="9" t="str">
        <f>IF($A$1-E3&gt;=17,"Элита женщины 17+","Уточнить")</f>
        <v>Элита женщины 17+</v>
      </c>
      <c r="R3" s="9" t="str">
        <f>IF($A$1-E3&gt;=45,"Мастерс 45++",IF($A$1-E3&gt;=17,"Open «Элита» мужчины 17+","Уточнить"))</f>
        <v>Open «Элита» мужчины 17+</v>
      </c>
      <c r="S3" s="9" t="str">
        <f>IF($A$1-E3&gt;=17,"Open «Элита» женщины 17+","Уточнить")</f>
        <v>Open «Элита» женщины 17+</v>
      </c>
    </row>
    <row r="4" spans="1:19" ht="12.75">
      <c r="B4" s="10">
        <v>79</v>
      </c>
      <c r="C4" s="10" t="s">
        <v>64</v>
      </c>
      <c r="D4" s="10" t="s">
        <v>65</v>
      </c>
      <c r="E4" s="10">
        <v>1987</v>
      </c>
      <c r="F4" s="12" t="s">
        <v>21</v>
      </c>
      <c r="G4" s="10" t="s">
        <v>16</v>
      </c>
      <c r="H4" s="13" t="str">
        <f>IF(G4="МИКРО",IF(F4="муж",L4,M4),IF(G4="МИНИ",IF(F4="муж",N4,O4),IF(G4="Полумарафон",IF(F4="муж",P4,Q4),IF(G4="Марафон",IF(F4="муж",R4,S4)))))</f>
        <v>Open «Элита» женщины 17+</v>
      </c>
      <c r="I4" s="29" t="s">
        <v>339</v>
      </c>
      <c r="J4" s="29" t="s">
        <v>439</v>
      </c>
      <c r="L4" s="9" t="str">
        <f>IF($A$1-E4&lt;=6,"Дети до 6 лет","Уточнить")</f>
        <v>Уточнить</v>
      </c>
      <c r="M4" s="9" t="str">
        <f>IF($A$1-E4&lt;=6,"Дети до 6 лет","Уточнить")</f>
        <v>Уточнить</v>
      </c>
      <c r="N4" s="9" t="str">
        <f>IF($A$1-E4&gt;=15,"Open мужчины -15 лет и старше",IF($A$1-E4&gt;=12,"Начинающие мальчики -12-14 лет",IF($A$1-E4&gt;=9,"Мальчики - 9-11 лет",IF($A$1-E4&lt;=8,"Младшие мальчики до 8 лет","Уточнить"))))</f>
        <v>Open мужчины -15 лет и старше</v>
      </c>
      <c r="O4" s="9" t="str">
        <f>IF($A$1-E4&gt;=15,"Open женщины 15+",IF($A$1-E4&gt;=12,"Девушки -12-14 лет",IF($A$1-E4&gt;=9,"Начинающие девочки - 9-11 лет",IF($A$1-E4&lt;=8,"Девочки до 8 лет","Уточнить"))))</f>
        <v>Open женщины 15+</v>
      </c>
      <c r="P4" s="9" t="str">
        <f>IF($A$1-E4&gt;=45,"Мастерс 45+",IF($A$1-E4&gt;=24,"Элита мужчины 24-44 года",IF($A$1-E4&gt;=17,"U23 - 17-23 года",IF($A$1-E4&gt;=14,"Юноши 14-16 лет",IF($A$1-E4&lt;=13,"Мальчики до 13 лет","Уточнить")))))</f>
        <v>Элита мужчины 24-44 года</v>
      </c>
      <c r="Q4" s="9" t="str">
        <f>IF($A$1-E4&gt;=17,"Элита женщины 17+","Уточнить")</f>
        <v>Элита женщины 17+</v>
      </c>
      <c r="R4" s="9" t="str">
        <f>IF($A$1-E4&gt;=45,"Мастерс 45++",IF($A$1-E4&gt;=17,"Open «Элита» мужчины 17+","Уточнить"))</f>
        <v>Open «Элита» мужчины 17+</v>
      </c>
      <c r="S4" s="9" t="str">
        <f>IF($A$1-E4&gt;=17,"Open «Элита» женщины 17+","Уточнить")</f>
        <v>Open «Элита» женщины 17+</v>
      </c>
    </row>
    <row r="5" spans="1:19" ht="12.75">
      <c r="A5" s="6"/>
      <c r="B5" s="10">
        <v>1091</v>
      </c>
      <c r="C5" s="7" t="s">
        <v>135</v>
      </c>
      <c r="D5" s="7" t="s">
        <v>136</v>
      </c>
      <c r="E5" s="7">
        <v>1994</v>
      </c>
      <c r="F5" s="12" t="s">
        <v>21</v>
      </c>
      <c r="G5" s="10" t="s">
        <v>16</v>
      </c>
      <c r="H5" s="13" t="str">
        <f>IF(G5="МИКРО",IF(F5="муж",L5,M5),IF(G5="МИНИ",IF(F5="муж",N5,O5),IF(G5="ПОЛУМАРАФОН",IF(F5="муж",P5,Q5),IF(G5="Марафон",IF(F5="муж",R5,S5)))))</f>
        <v>Open «Элита» женщины 17+</v>
      </c>
      <c r="I5" s="29" t="s">
        <v>347</v>
      </c>
      <c r="J5" s="31" t="s">
        <v>440</v>
      </c>
      <c r="K5" s="14"/>
      <c r="L5" s="15" t="str">
        <f>IF($A$1-E5&lt;=6,"Дети до 6 лет","Уточнить")</f>
        <v>Уточнить</v>
      </c>
      <c r="M5" s="15" t="str">
        <f>IF($A$1-E5&lt;=6,"Дети до 6 лет","Уточнить")</f>
        <v>Уточнить</v>
      </c>
      <c r="N5" s="9" t="str">
        <f>IF($A$1-E5&gt;=15,"Open мужчины -15 лет и старше",IF($A$1-E5&gt;=12,"Начинающие мальчики -12-14 лет",IF($A$1-E5&gt;=9,"Мальчики - 9-11 лет",IF($A$1-E5&lt;=8,"Младшие мальчики до 8 лет","Уточнить"))))</f>
        <v>Open мужчины -15 лет и старше</v>
      </c>
      <c r="O5" s="9" t="str">
        <f>IF($A$1-E5&gt;=15,"Open женщины 15+",IF($A$1-E5&gt;=12,"Девушки -12-14 лет",IF($A$1-E5&gt;=9,"Начинающие девочки - 9-11 лет",IF($A$1-E5&lt;=8,"Девочки до 8 лет","Уточнить"))))</f>
        <v>Open женщины 15+</v>
      </c>
      <c r="P5" s="9" t="str">
        <f>IF($A$1-E5&gt;=45,"Мастерс 45+",IF($A$1-E5&gt;=24,"Элита мужчины 24-44 года",IF($A$1-E5&gt;=17,"U23 - 17-23 года",IF($A$1-E5&gt;=14,"Юноши 14-16 лет",IF($A$1-E5&lt;=13,"Мальчики до 13 лет","Уточнить")))))</f>
        <v>Элита мужчины 24-44 года</v>
      </c>
      <c r="Q5" s="9" t="str">
        <f>IF($A$1-E5&gt;=17,"Элита женщины 17+","Уточнить")</f>
        <v>Элита женщины 17+</v>
      </c>
      <c r="R5" s="9" t="str">
        <f>IF($A$1-E5&gt;=45,"Мастерс 45++",IF($A$1-E5&gt;=17,"Open «Элита» мужчины 17+","Уточнить"))</f>
        <v>Open «Элита» мужчины 17+</v>
      </c>
      <c r="S5" s="9" t="str">
        <f>IF($A$1-E5&gt;=17,"Open «Элита» женщины 17+","Уточнить")</f>
        <v>Open «Элита» женщины 17+</v>
      </c>
    </row>
    <row r="6" spans="1:19" ht="12.75">
      <c r="B6" s="10">
        <v>934</v>
      </c>
      <c r="C6" s="10" t="s">
        <v>129</v>
      </c>
      <c r="D6" s="10" t="s">
        <v>131</v>
      </c>
      <c r="E6" s="10">
        <v>1985</v>
      </c>
      <c r="F6" s="12" t="s">
        <v>21</v>
      </c>
      <c r="G6" s="10" t="s">
        <v>16</v>
      </c>
      <c r="H6" s="13" t="str">
        <f>IF(G6="МИКРО",IF(F6="муж",L6,M6),IF(G6="МИНИ",IF(F6="муж",N6,O6),IF(G6="Полумарафон",IF(F6="муж",P6,Q6),IF(G6="Марафон",IF(F6="муж",R6,S6)))))</f>
        <v>Open «Элита» женщины 17+</v>
      </c>
      <c r="I6" s="29" t="s">
        <v>368</v>
      </c>
      <c r="J6" s="27"/>
      <c r="K6" s="27"/>
      <c r="L6" s="9" t="str">
        <f>IF($A$1-E6&lt;=6,"Дети до 6 лет","Уточнить")</f>
        <v>Уточнить</v>
      </c>
      <c r="M6" s="9" t="str">
        <f>IF($A$1-E6&lt;=6,"Дети до 6 лет","Уточнить")</f>
        <v>Уточнить</v>
      </c>
      <c r="N6" s="9" t="str">
        <f>IF($A$1-E6&gt;=15,"Open мужчины -15 лет и старше",IF($A$1-E6&gt;=12,"Начинающие мальчики -12-14 лет",IF($A$1-E6&gt;=9,"Мальчики - 9-11 лет",IF($A$1-E6&lt;=8,"Младшие мальчики до 8 лет","Уточнить"))))</f>
        <v>Open мужчины -15 лет и старше</v>
      </c>
      <c r="O6" s="9" t="str">
        <f>IF($A$1-E6&gt;=15,"Open женщины 15+",IF($A$1-E6&gt;=12,"Девушки -12-14 лет",IF($A$1-E6&gt;=9,"Начинающие девочки - 9-11 лет",IF($A$1-E6&lt;=8,"Девочки до 8 лет","Уточнить"))))</f>
        <v>Open женщины 15+</v>
      </c>
      <c r="P6" s="9" t="str">
        <f>IF($A$1-E6&gt;=45,"Мастерс 45+",IF($A$1-E6&gt;=24,"Элита мужчины 24-44 года",IF($A$1-E6&gt;=17,"U23 - 17-23 года",IF($A$1-E6&gt;=14,"Юноши 14-16 лет",IF($A$1-E6&lt;=13,"Мальчики до 13 лет","Уточнить")))))</f>
        <v>Элита мужчины 24-44 года</v>
      </c>
      <c r="Q6" s="9" t="str">
        <f>IF($A$1-E6&gt;=17,"Элита женщины 17+","Уточнить")</f>
        <v>Элита женщины 17+</v>
      </c>
      <c r="R6" s="9" t="str">
        <f>IF($A$1-E6&gt;=45,"Мастерс 45++",IF($A$1-E6&gt;=17,"Open «Элита» мужчины 17+","Уточнить"))</f>
        <v>Open «Элита» мужчины 17+</v>
      </c>
      <c r="S6" s="9" t="str">
        <f>IF($A$1-E6&gt;=17,"Open «Элита» женщины 17+","Уточнить")</f>
        <v>Open «Элита» женщины 17+</v>
      </c>
    </row>
    <row r="7" spans="1:19" ht="12.75">
      <c r="B7" s="10">
        <v>1088</v>
      </c>
      <c r="C7" s="10" t="s">
        <v>114</v>
      </c>
      <c r="D7" s="10" t="s">
        <v>115</v>
      </c>
      <c r="E7" s="10">
        <v>1971</v>
      </c>
      <c r="F7" s="12" t="s">
        <v>21</v>
      </c>
      <c r="G7" s="10" t="s">
        <v>16</v>
      </c>
      <c r="H7" s="13" t="str">
        <f>IF(G7="МИКРО",IF(F7="муж",L7,M7),IF(G7="МИНИ",IF(F7="муж",N7,O7),IF(G7="Полумарафон",IF(F7="муж",P7,Q7),IF(G7="Марафон",IF(F7="муж",R7,S7)))))</f>
        <v>Open «Элита» женщины 17+</v>
      </c>
      <c r="I7" s="29" t="s">
        <v>372</v>
      </c>
      <c r="J7" s="27"/>
      <c r="L7" s="9" t="str">
        <f>IF($A$1-E7&lt;=6,"Дети до 6 лет","Уточнить")</f>
        <v>Уточнить</v>
      </c>
      <c r="M7" s="9" t="str">
        <f>IF($A$1-E7&lt;=6,"Дети до 6 лет","Уточнить")</f>
        <v>Уточнить</v>
      </c>
      <c r="N7" s="9" t="str">
        <f>IF($A$1-E7&gt;=15,"Open мужчины - от 15 лет",IF($A$1-E7&gt;=12,"Начинающие мальчики -12-14 лет",IF($A$1-E7&gt;=9,"Мальчики - 9-11 лет",IF($A$1-E7&lt;=8,"Младшие мальчики до 8 лет","Уточнить"))))</f>
        <v>Open мужчины - от 15 лет</v>
      </c>
      <c r="O7" s="9" t="str">
        <f>IF($A$1-E7&gt;=15,"Open женщины 15+",IF($A$1-E7&gt;=12,"Девушки -12-14 лет",IF($A$1-E7&gt;=9,"Начинающие девочки - 9-11 лет",IF($A$1-E7&lt;=8,"Девочки до 8 лет","Уточнить"))))</f>
        <v>Open женщины 15+</v>
      </c>
      <c r="P7" s="9" t="str">
        <f>IF($A$1-E7&gt;=45,"Мастерс 45+",IF($A$1-E7&gt;=24,"Элита мужчины 24-44 года",IF($A$1-E7&gt;=17,"U23 - 17-23 года",IF($A$1-E7&gt;=14,"Юноши 14-16 лет",IF($A$1-E7&lt;=13,"Мальчики до 13 лет","Уточнить")))))</f>
        <v>Мастерс 45+</v>
      </c>
      <c r="Q7" s="9" t="str">
        <f>IF($A$1-E7&gt;=17,"Элита женщины 17+","Уточнить")</f>
        <v>Элита женщины 17+</v>
      </c>
      <c r="R7" s="9" t="str">
        <f>IF($A$1-E7&gt;=45,"Мастерс 45++",IF($A$1-E7&gt;=17,"Open «Элита» мужчины 17+","Уточнить"))</f>
        <v>Мастерс 45++</v>
      </c>
      <c r="S7" s="9" t="str">
        <f>IF($A$1-E7&gt;=17,"Open «Элита» женщины 17+","Уточнить")</f>
        <v>Open «Элита» женщины 17+</v>
      </c>
    </row>
    <row r="8" spans="1:19" ht="12.75">
      <c r="B8" s="27">
        <v>1097</v>
      </c>
      <c r="C8" s="10" t="s">
        <v>146</v>
      </c>
      <c r="D8" s="10" t="s">
        <v>147</v>
      </c>
      <c r="E8" s="10">
        <v>1991</v>
      </c>
      <c r="F8" s="12" t="s">
        <v>21</v>
      </c>
      <c r="G8" s="10" t="s">
        <v>16</v>
      </c>
      <c r="H8" s="13" t="str">
        <f>IF(G8="МИКРО",IF(F8="муж",L8,M8),IF(G8="МИНИ",IF(F8="муж",N8,O8),IF(G8="Полумарафон",IF(F8="муж",P8,Q8),IF(G8="Марафон",IF(F8="муж",R8,S8)))))</f>
        <v>Open «Элита» женщины 17+</v>
      </c>
      <c r="I8" s="29" t="s">
        <v>382</v>
      </c>
      <c r="J8" s="27"/>
      <c r="L8" s="9" t="str">
        <f>IF($A$1-E8&lt;=6,"Дети до 6 лет","Уточнить")</f>
        <v>Уточнить</v>
      </c>
      <c r="M8" s="9" t="str">
        <f>IF($A$1-E8&lt;=6,"Дети до 6 лет","Уточнить")</f>
        <v>Уточнить</v>
      </c>
      <c r="N8" s="9" t="str">
        <f>IF($A$1-E8&gt;=15,"Open мужчины -15 лет и старше",IF($A$1-E8&gt;=12,"Начинающие мальчики -12-14 лет",IF($A$1-E8&gt;=9,"Мальчики - 9-11 лет",IF($A$1-E8&lt;=8,"Младшие мальчики до 8 лет","Уточнить"))))</f>
        <v>Open мужчины -15 лет и старше</v>
      </c>
      <c r="O8" s="9" t="str">
        <f>IF($A$1-E8&gt;=15,"Open женщины 15+",IF($A$1-E8&gt;=12,"Девушки -12-14 лет",IF($A$1-E8&gt;=9,"Начинающие девочки - 9-11 лет",IF($A$1-E8&lt;=8,"Девочки до 8 лет","Уточнить"))))</f>
        <v>Open женщины 15+</v>
      </c>
      <c r="P8" s="9" t="str">
        <f>IF($A$1-E8&gt;=45,"Мастерс 45+",IF($A$1-E8&gt;=24,"Элита мужчины 24-44 года",IF($A$1-E8&gt;=17,"U23 - 17-23 года",IF($A$1-E8&gt;=14,"Юноши 14-16 лет",IF($A$1-E8&lt;=13,"Мальчики до 13 лет","Уточнить")))))</f>
        <v>Элита мужчины 24-44 года</v>
      </c>
      <c r="Q8" s="9" t="str">
        <f>IF($A$1-E8&gt;=17,"Элита женщины 17+","Уточнить")</f>
        <v>Элита женщины 17+</v>
      </c>
      <c r="R8" s="9" t="str">
        <f>IF($A$1-E8&gt;=45,"Мастерс 45++",IF($A$1-E8&gt;=17,"Open «Элита» мужчины 17+","Уточнить"))</f>
        <v>Open «Элита» мужчины 17+</v>
      </c>
      <c r="S8" s="9" t="str">
        <f>IF($A$1-E8&gt;=17,"Open «Элита» женщины 17+","Уточнить")</f>
        <v>Open «Элита» женщины 17+</v>
      </c>
    </row>
    <row r="9" spans="1:19" ht="12.75">
      <c r="B9" s="27">
        <v>6</v>
      </c>
      <c r="C9" s="29" t="s">
        <v>285</v>
      </c>
      <c r="D9" s="29" t="s">
        <v>29</v>
      </c>
      <c r="E9" s="30">
        <v>1989</v>
      </c>
      <c r="F9" s="29" t="s">
        <v>15</v>
      </c>
      <c r="G9" s="29" t="s">
        <v>16</v>
      </c>
      <c r="H9" s="16" t="str">
        <f>IF(G9="МИКРО",IF(F9="муж",L9,M9),IF(G9="МИНИ",IF(F9="муж",N9,O9),IF(G9="Полумарафон",IF(F9="муж",P9,Q9),IF(G9="Марафон",IF(F9="муж",R9,S9)))))</f>
        <v>Open «Элита» мужчины 17+</v>
      </c>
      <c r="I9" s="29" t="s">
        <v>289</v>
      </c>
      <c r="J9" s="29" t="s">
        <v>444</v>
      </c>
      <c r="L9" s="17" t="str">
        <f>IF($A$1-E9&lt;=6,"Дети до 6 лет","Уточнить")</f>
        <v>Уточнить</v>
      </c>
      <c r="M9" s="17" t="str">
        <f>IF($A$1-E9&lt;=6,"Дети до 6 лет","Уточнить")</f>
        <v>Уточнить</v>
      </c>
      <c r="N9" s="17" t="str">
        <f>IF($A$1-E9&gt;=15,"Open мужчины -15 лет и старше",IF($A$1-E9&gt;=12,"Начинающие мальчики -12-14 лет",IF($A$1-E9&gt;=9,"Мальчики - 9-11 лет",IF($A$1-E9&lt;=8,"Младшие мальчики до 8 лет","Уточнить"))))</f>
        <v>Open мужчины -15 лет и старше</v>
      </c>
      <c r="O9" s="17" t="str">
        <f>IF($A$1-E9&gt;=15,"Open женщины 15+",IF($A$1-E9&gt;=12,"Девушки -12-14 лет",IF($A$1-E9&gt;=9,"Начинающие девочки - 9-11 лет",IF($A$1-E9&lt;=8,"Девочки до 8 лет","Уточнить"))))</f>
        <v>Open женщины 15+</v>
      </c>
      <c r="P9" s="17" t="str">
        <f>IF($A$1-E9&gt;=45,"Мастерс 45+",IF($A$1-E9&gt;=24,"Элита мужчины 24-44 года",IF($A$1-E9&gt;=17,"U23 - 17-23 года",IF($A$1-E9&gt;=14,"Юноши 14-16 лет",IF($A$1-E9&lt;=13,"Мальчики до 13 лет","Уточнить")))))</f>
        <v>Элита мужчины 24-44 года</v>
      </c>
      <c r="Q9" s="17" t="str">
        <f>IF($A$1-E9&gt;=17,"Элита женщины 17+","Уточнить")</f>
        <v>Элита женщины 17+</v>
      </c>
      <c r="R9" s="17" t="str">
        <f>IF($A$1-E9&gt;=45,"Мастерс 45++",IF($A$1-E9&gt;=17,"Open «Элита» мужчины 17+","Уточнить"))</f>
        <v>Open «Элита» мужчины 17+</v>
      </c>
      <c r="S9" s="17" t="str">
        <f>IF($A$1-E9&gt;=17,"Open «Элита» женщины 17+","Уточнить")</f>
        <v>Open «Элита» женщины 17+</v>
      </c>
    </row>
    <row r="10" spans="1:19" ht="12.75">
      <c r="B10" s="10">
        <v>422</v>
      </c>
      <c r="C10" s="10" t="s">
        <v>103</v>
      </c>
      <c r="D10" s="10" t="s">
        <v>104</v>
      </c>
      <c r="E10" s="10">
        <v>1991</v>
      </c>
      <c r="F10" s="10" t="s">
        <v>15</v>
      </c>
      <c r="G10" s="10" t="s">
        <v>16</v>
      </c>
      <c r="H10" s="8" t="str">
        <f>IF(G10="МИКРО",IF(F10="муж",L10,M10),IF(G10="МИНИ",IF(F10="муж",N10,O10),IF(G10="Полумарафон",IF(F10="муж",P10,Q10),IF(G10="Марафон",IF(F10="муж",R10,S10)))))</f>
        <v>Open «Элита» мужчины 17+</v>
      </c>
      <c r="I10" s="29" t="s">
        <v>288</v>
      </c>
      <c r="J10" s="29" t="s">
        <v>445</v>
      </c>
      <c r="L10" s="9" t="str">
        <f>IF($A$1-E10&lt;=6,"Дети до 6 лет","Уточнить")</f>
        <v>Уточнить</v>
      </c>
      <c r="M10" s="9" t="str">
        <f>IF($A$1-E10&lt;=6,"Дети до 6 лет","Уточнить")</f>
        <v>Уточнить</v>
      </c>
      <c r="N10" s="9" t="str">
        <f>IF($A$1-E10&gt;=15,"Open мужчины -15 лет и старше",IF($A$1-E10&gt;=12,"Начинающие мальчики -12-14 лет",IF($A$1-E10&gt;=9,"Мальчики - 9-11 лет",IF($A$1-E10&lt;=8,"Младшие мальчики до 8 лет","Уточнить"))))</f>
        <v>Open мужчины -15 лет и старше</v>
      </c>
      <c r="O10" s="9" t="str">
        <f>IF($A$1-E10&gt;=15,"Open женщины 15+",IF($A$1-E10&gt;=12,"Девушки -12-14 лет",IF($A$1-E10&gt;=9,"Начинающие девочки - 9-11 лет",IF($A$1-E10&lt;=8,"Девочки до 8 лет","Уточнить"))))</f>
        <v>Open женщины 15+</v>
      </c>
      <c r="P10" s="9" t="str">
        <f>IF($A$1-E10&gt;=45,"Мастерс 45+",IF($A$1-E10&gt;=24,"Элита мужчины 24-44 года",IF($A$1-E10&gt;=17,"U23 - 17-23 года",IF($A$1-E10&gt;=14,"Юноши 14-16 лет",IF($A$1-E10&lt;=13,"Мальчики до 13 лет","Уточнить")))))</f>
        <v>Элита мужчины 24-44 года</v>
      </c>
      <c r="Q10" s="9" t="str">
        <f>IF($A$1-E10&gt;=17,"Элита женщины 17+","Уточнить")</f>
        <v>Элита женщины 17+</v>
      </c>
      <c r="R10" s="9" t="str">
        <f>IF($A$1-E10&gt;=45,"Мастерс 45++",IF($A$1-E10&gt;=17,"Open «Элита» мужчины 17+","Уточнить"))</f>
        <v>Open «Элита» мужчины 17+</v>
      </c>
      <c r="S10" s="9" t="str">
        <f>IF($A$1-E10&gt;=17,"Open «Элита» женщины 17+","Уточнить")</f>
        <v>Open «Элита» женщины 17+</v>
      </c>
    </row>
    <row r="11" spans="1:19" ht="12.75">
      <c r="B11">
        <v>427</v>
      </c>
      <c r="C11" s="10" t="s">
        <v>231</v>
      </c>
      <c r="D11" s="10" t="s">
        <v>14</v>
      </c>
      <c r="E11" s="10">
        <v>1979</v>
      </c>
      <c r="F11" s="10" t="s">
        <v>15</v>
      </c>
      <c r="G11" s="10" t="s">
        <v>16</v>
      </c>
      <c r="H11" s="11" t="str">
        <f>IF(G11="МИКРО",IF(F11="муж",L11,M11),IF(G11="МИНИ",IF(F11="муж",N11,O11),IF(G11="Полумарафон",IF(F11="муж",P11,Q11),IF(G11="Марафон",IF(F11="муж",R11,S11)))))</f>
        <v>Open «Элита» мужчины 17+</v>
      </c>
      <c r="I11" s="29" t="s">
        <v>291</v>
      </c>
      <c r="J11" s="29" t="s">
        <v>403</v>
      </c>
      <c r="L11" s="9" t="str">
        <f>IF($A$1-E11&lt;=6,"Дети до 6 лет","Уточнить")</f>
        <v>Уточнить</v>
      </c>
      <c r="M11" s="9" t="str">
        <f>IF($A$1-E11&lt;=6,"Дети до 6 лет","Уточнить")</f>
        <v>Уточнить</v>
      </c>
      <c r="N11" s="9" t="str">
        <f>IF($A$1-E11&gt;=15,"Open мужчины -15 лет и старше",IF($A$1-E11&gt;=12,"Начинающие мальчики -12-14 лет",IF($A$1-E11&gt;=9,"Мальчики - 9-11 лет",IF($A$1-E11&lt;=8,"Младшие мальчики до 8 лет","Уточнить"))))</f>
        <v>Open мужчины -15 лет и старше</v>
      </c>
      <c r="O11" s="9" t="str">
        <f>IF($A$1-E11&gt;=15,"Open женщины 15+",IF($A$1-E11&gt;=12,"Девушки -12-14 лет",IF($A$1-E11&gt;=9,"Начинающие девочки - 9-11 лет",IF($A$1-E11&lt;=8,"Девочки до 8 лет","Уточнить"))))</f>
        <v>Open женщины 15+</v>
      </c>
      <c r="P11" s="9" t="str">
        <f>IF($A$1-E11&gt;=45,"Мастерс 45+",IF($A$1-E11&gt;=24,"Элита мужчины 24-44 года",IF($A$1-E11&gt;=17,"U23 - 17-23 года",IF($A$1-E11&gt;=14,"Юноши 14-16 лет",IF($A$1-E11&lt;=13,"Мальчики до 13 лет","Уточнить")))))</f>
        <v>Элита мужчины 24-44 года</v>
      </c>
      <c r="Q11" s="9" t="str">
        <f>IF($A$1-E11&gt;=17,"Элита женщины 17+","Уточнить")</f>
        <v>Элита женщины 17+</v>
      </c>
      <c r="R11" s="9" t="str">
        <f>IF($A$1-E11&gt;=45,"Мастерс 45++",IF($A$1-E11&gt;=17,"Open «Элита» мужчины 17+","Уточнить"))</f>
        <v>Open «Элита» мужчины 17+</v>
      </c>
      <c r="S11" s="9" t="str">
        <f>IF($A$1-E11&gt;=17,"Open «Элита» женщины 17+","Уточнить")</f>
        <v>Open «Элита» женщины 17+</v>
      </c>
    </row>
    <row r="12" spans="1:19" ht="12.75">
      <c r="B12" s="10">
        <v>18</v>
      </c>
      <c r="C12" s="10" t="s">
        <v>165</v>
      </c>
      <c r="D12" s="10" t="s">
        <v>166</v>
      </c>
      <c r="E12" s="10">
        <v>1983</v>
      </c>
      <c r="F12" s="10" t="s">
        <v>15</v>
      </c>
      <c r="G12" s="10" t="s">
        <v>16</v>
      </c>
      <c r="H12" s="11" t="str">
        <f>IF(G12="МИКРО",IF(F12="муж",L12,M12),IF(G12="МИНИ",IF(F12="муж",N12,O12),IF(G12="Полумарафон",IF(F12="муж",P12,Q12),IF(G12="Марафон",IF(F12="муж",R12,S12)))))</f>
        <v>Open «Элита» мужчины 17+</v>
      </c>
      <c r="I12" s="29" t="s">
        <v>290</v>
      </c>
      <c r="J12" s="29" t="s">
        <v>404</v>
      </c>
      <c r="L12" s="9" t="str">
        <f>IF($A$1-E12&lt;=6,"Дети до 6 лет","Уточнить")</f>
        <v>Уточнить</v>
      </c>
      <c r="M12" s="9" t="str">
        <f>IF($A$1-E12&lt;=6,"Дети до 6 лет","Уточнить")</f>
        <v>Уточнить</v>
      </c>
      <c r="N12" s="9" t="str">
        <f>IF($A$1-E12&gt;=15,"Open мужчины - от 15 лет",IF($A$1-E12&gt;=12,"Начинающие мальчики -12-14 лет",IF($A$1-E12&gt;=9,"Мальчики - 9-11 лет",IF($A$1-E12&lt;=8,"Младшие мальчики до 8 лет","Уточнить"))))</f>
        <v>Open мужчины - от 15 лет</v>
      </c>
      <c r="O12" s="9" t="str">
        <f>IF($A$1-E12&gt;=15,"Open женщины 15+",IF($A$1-E12&gt;=12,"Девушки -12-14 лет",IF($A$1-E12&gt;=9,"Начинающие девочки - 9-11 лет",IF($A$1-E12&lt;=8,"Девочки до 8 лет","Уточнить"))))</f>
        <v>Open женщины 15+</v>
      </c>
      <c r="P12" s="9" t="str">
        <f>IF($A$1-E12&gt;=45,"Мастерс 45+",IF($A$1-E12&gt;=24,"Элита мужчины 24-44 года",IF($A$1-E12&gt;=17,"U23 - 17-23 года",IF($A$1-E12&gt;=14,"Юноши 14-16 лет",IF($A$1-E12&lt;=13,"Мальчики до 13 лет","Уточнить")))))</f>
        <v>Элита мужчины 24-44 года</v>
      </c>
      <c r="Q12" s="9" t="str">
        <f>IF($A$1-E12&gt;=17,"Элита женщины 17+","Уточнить")</f>
        <v>Элита женщины 17+</v>
      </c>
      <c r="R12" s="9" t="str">
        <f>IF($A$1-E12&gt;=45,"Мастерс 45++",IF($A$1-E12&gt;=17,"Open «Элита» мужчины 17+","Уточнить"))</f>
        <v>Open «Элита» мужчины 17+</v>
      </c>
      <c r="S12" s="9" t="str">
        <f>IF($A$1-E12&gt;=17,"Open «Элита» женщины 17+","Уточнить")</f>
        <v>Open «Элита» женщины 17+</v>
      </c>
    </row>
    <row r="13" spans="1:19" ht="12.75">
      <c r="B13" s="10">
        <v>3</v>
      </c>
      <c r="C13" s="7" t="s">
        <v>70</v>
      </c>
      <c r="D13" s="7" t="s">
        <v>71</v>
      </c>
      <c r="E13" s="7">
        <v>1987</v>
      </c>
      <c r="F13" s="7" t="s">
        <v>15</v>
      </c>
      <c r="G13" s="7" t="s">
        <v>16</v>
      </c>
      <c r="H13" s="11" t="str">
        <f>IF(G13="МИКРО",IF(F13="муж",L13,M13),IF(G13="МИНИ",IF(F13="муж",N13,O13),IF(G13="Полумарафон",IF(F13="муж",P13,Q13),IF(G13="Марафон",IF(F13="муж",R13,S13)))))</f>
        <v>Open «Элита» мужчины 17+</v>
      </c>
      <c r="I13" s="29" t="s">
        <v>292</v>
      </c>
      <c r="J13" s="29" t="s">
        <v>406</v>
      </c>
      <c r="K13" s="14"/>
      <c r="L13" s="15" t="str">
        <f>IF($A$1-E13&lt;=6,"Дети до 6 лет","Уточнить")</f>
        <v>Уточнить</v>
      </c>
      <c r="M13" s="15" t="str">
        <f>IF($A$1-E13&lt;=6,"Дети до 6 лет","Уточнить")</f>
        <v>Уточнить</v>
      </c>
      <c r="N13" s="9" t="str">
        <f>IF($A$1-E13&gt;=15,"Open мужчины -15 лет и старше",IF($A$1-E13&gt;=12,"Начинающие мальчики -12-14 лет",IF($A$1-E13&gt;=9,"Мальчики - 9-11 лет",IF($A$1-E13&lt;=8,"Младшие мальчики до 8 лет","Уточнить"))))</f>
        <v>Open мужчины -15 лет и старше</v>
      </c>
      <c r="O13" s="9" t="str">
        <f>IF($A$1-E13&gt;=15,"Open женщины 15+",IF($A$1-E13&gt;=12,"Девушки -12-14 лет",IF($A$1-E13&gt;=9,"Начинающие девочки - 9-11 лет",IF($A$1-E13&lt;=8,"Девочки до 8 лет","Уточнить"))))</f>
        <v>Open женщины 15+</v>
      </c>
      <c r="P13" s="9" t="str">
        <f>IF($A$1-E13&gt;=45,"Мастерс 45+",IF($A$1-E13&gt;=24,"Элита мужчины 24-44 года",IF($A$1-E13&gt;=17,"U23 - 17-23 года",IF($A$1-E13&gt;=14,"Юноши 14-16 лет",IF($A$1-E13&lt;=13,"Мальчики до 13 лет","Уточнить")))))</f>
        <v>Элита мужчины 24-44 года</v>
      </c>
      <c r="Q13" s="9" t="str">
        <f>IF($A$1-E13&gt;=17,"Элита женщины 17+","Уточнить")</f>
        <v>Элита женщины 17+</v>
      </c>
      <c r="R13" s="9" t="str">
        <f>IF($A$1-E13&gt;=45,"Мастерс 45++",IF($A$1-E13&gt;=17,"Open «Элита» мужчины 17+","Уточнить"))</f>
        <v>Open «Элита» мужчины 17+</v>
      </c>
      <c r="S13" s="9" t="str">
        <f>IF($A$1-E13&gt;=17,"Open «Элита» женщины 17+","Уточнить")</f>
        <v>Open «Элита» женщины 17+</v>
      </c>
    </row>
    <row r="14" spans="1:19" ht="12.75">
      <c r="B14">
        <v>1012</v>
      </c>
      <c r="C14" s="10" t="s">
        <v>159</v>
      </c>
      <c r="D14" s="10" t="s">
        <v>17</v>
      </c>
      <c r="E14" s="10">
        <v>1984</v>
      </c>
      <c r="F14" s="10" t="s">
        <v>15</v>
      </c>
      <c r="G14" s="10" t="s">
        <v>16</v>
      </c>
      <c r="H14" s="11" t="str">
        <f>IF(G14="МИКРО",IF(F14="муж",L14,M14),IF(G14="МИНИ",IF(F14="муж",N14,O14),IF(G14="Полумарафон",IF(F14="муж",P14,Q14),IF(G14="Марафон",IF(F14="муж",R14,S14)))))</f>
        <v>Open «Элита» мужчины 17+</v>
      </c>
      <c r="I14" s="29" t="s">
        <v>293</v>
      </c>
      <c r="J14" s="29" t="s">
        <v>407</v>
      </c>
      <c r="L14" s="9" t="str">
        <f>IF($A$1-E14&lt;=6,"Дети до 6 лет","Уточнить")</f>
        <v>Уточнить</v>
      </c>
      <c r="M14" s="9" t="str">
        <f>IF($A$1-E14&lt;=6,"Дети до 6 лет","Уточнить")</f>
        <v>Уточнить</v>
      </c>
      <c r="N14" s="9" t="str">
        <f>IF($A$1-E14&gt;=15,"Open мужчины -15 лет и старше",IF($A$1-E14&gt;=12,"Начинающие мальчики -12-14 лет",IF($A$1-E14&gt;=9,"Мальчики - 9-11 лет",IF($A$1-E14&lt;=8,"Младшие мальчики до 8 лет","Уточнить"))))</f>
        <v>Open мужчины -15 лет и старше</v>
      </c>
      <c r="O14" s="9" t="str">
        <f>IF($A$1-E14&gt;=15,"Open женщины 15+",IF($A$1-E14&gt;=12,"Девушки -12-14 лет",IF($A$1-E14&gt;=9,"Начинающие девочки - 9-11 лет",IF($A$1-E14&lt;=8,"Девочки до 8 лет","Уточнить"))))</f>
        <v>Open женщины 15+</v>
      </c>
      <c r="P14" s="9" t="str">
        <f>IF($A$1-E14&gt;=45,"Мастерс 45+",IF($A$1-E14&gt;=24,"Элита мужчины 24-44 года",IF($A$1-E14&gt;=17,"U23 - 17-23 года",IF($A$1-E14&gt;=14,"Юноши 14-16 лет",IF($A$1-E14&lt;=13,"Мальчики до 13 лет","Уточнить")))))</f>
        <v>Элита мужчины 24-44 года</v>
      </c>
      <c r="Q14" s="9" t="str">
        <f>IF($A$1-E14&gt;=17,"Элита женщины 17+","Уточнить")</f>
        <v>Элита женщины 17+</v>
      </c>
      <c r="R14" s="9" t="str">
        <f>IF($A$1-E14&gt;=45,"Мастерс 45++",IF($A$1-E14&gt;=17,"Open «Элита» мужчины 17+","Уточнить"))</f>
        <v>Open «Элита» мужчины 17+</v>
      </c>
      <c r="S14" s="9" t="str">
        <f>IF($A$1-E14&gt;=17,"Open «Элита» женщины 17+","Уточнить")</f>
        <v>Open «Элита» женщины 17+</v>
      </c>
    </row>
    <row r="15" spans="1:19" ht="12.75">
      <c r="B15" s="10">
        <v>444</v>
      </c>
      <c r="C15" s="10" t="s">
        <v>133</v>
      </c>
      <c r="D15" s="10" t="s">
        <v>134</v>
      </c>
      <c r="E15" s="10">
        <v>1992</v>
      </c>
      <c r="F15" s="10" t="s">
        <v>15</v>
      </c>
      <c r="G15" s="10" t="s">
        <v>16</v>
      </c>
      <c r="H15" s="11" t="str">
        <f>IF(G15="МИКРО",IF(F15="муж",L15,M15),IF(G15="МИНИ",IF(F15="муж",N15,O15),IF(G15="Полумарафон",IF(F15="муж",P15,Q15),IF(G15="Марафон",IF(F15="муж",R15,S15)))))</f>
        <v>Open «Элита» мужчины 17+</v>
      </c>
      <c r="I15" s="29" t="s">
        <v>294</v>
      </c>
      <c r="J15" s="29" t="s">
        <v>408</v>
      </c>
      <c r="L15" s="9" t="str">
        <f>IF($A$1-E15&lt;=6,"Дети до 6 лет","Уточнить")</f>
        <v>Уточнить</v>
      </c>
      <c r="M15" s="9" t="str">
        <f>IF($A$1-E15&lt;=6,"Дети до 6 лет","Уточнить")</f>
        <v>Уточнить</v>
      </c>
      <c r="N15" s="9" t="str">
        <f>IF($A$1-E15&gt;=15,"Open мужчины -15 лет и старше",IF($A$1-E15&gt;=12,"Начинающие мальчики -12-14 лет",IF($A$1-E15&gt;=9,"Мальчики - 9-11 лет",IF($A$1-E15&lt;=8,"Младшие мальчики до 8 лет","Уточнить"))))</f>
        <v>Open мужчины -15 лет и старше</v>
      </c>
      <c r="O15" s="9" t="str">
        <f>IF($A$1-E15&gt;=15,"Open женщины 15+",IF($A$1-E15&gt;=12,"Девушки -12-14 лет",IF($A$1-E15&gt;=9,"Начинающие девочки - 9-11 лет",IF($A$1-E15&lt;=8,"Девочки до 8 лет","Уточнить"))))</f>
        <v>Open женщины 15+</v>
      </c>
      <c r="P15" s="9" t="str">
        <f>IF($A$1-E15&gt;=45,"Мастерс 45+",IF($A$1-E15&gt;=24,"Элита мужчины 24-44 года",IF($A$1-E15&gt;=17,"U23 - 17-23 года",IF($A$1-E15&gt;=14,"Юноши 14-16 лет",IF($A$1-E15&lt;=13,"Мальчики до 13 лет","Уточнить")))))</f>
        <v>Элита мужчины 24-44 года</v>
      </c>
      <c r="Q15" s="9" t="str">
        <f>IF($A$1-E15&gt;=17,"Элита женщины 17+","Уточнить")</f>
        <v>Элита женщины 17+</v>
      </c>
      <c r="R15" s="9" t="str">
        <f>IF($A$1-E15&gt;=45,"Мастерс 45++",IF($A$1-E15&gt;=17,"Open «Элита» мужчины 17+","Уточнить"))</f>
        <v>Open «Элита» мужчины 17+</v>
      </c>
      <c r="S15" s="9" t="str">
        <f>IF($A$1-E15&gt;=17,"Open «Элита» женщины 17+","Уточнить")</f>
        <v>Open «Элита» женщины 17+</v>
      </c>
    </row>
    <row r="16" spans="1:19" ht="12.75">
      <c r="B16" s="10">
        <v>8</v>
      </c>
      <c r="C16" s="10" t="s">
        <v>139</v>
      </c>
      <c r="D16" s="10" t="s">
        <v>40</v>
      </c>
      <c r="E16" s="10">
        <v>1994</v>
      </c>
      <c r="F16" s="10" t="s">
        <v>15</v>
      </c>
      <c r="G16" s="10" t="s">
        <v>16</v>
      </c>
      <c r="H16" s="11" t="str">
        <f>IF(G16="МИКРО",IF(F16="муж",L16,M16),IF(G16="МИНИ",IF(F16="муж",N16,O16),IF(G16="Полумарафон",IF(F16="муж",P16,Q16),IF(G16="Марафон",IF(F16="муж",R16,S16)))))</f>
        <v>Open «Элита» мужчины 17+</v>
      </c>
      <c r="I16" s="29" t="s">
        <v>296</v>
      </c>
      <c r="J16" s="29" t="s">
        <v>409</v>
      </c>
      <c r="L16" s="9" t="str">
        <f>IF($A$1-E16&lt;=6,"Дети до 6 лет","Уточнить")</f>
        <v>Уточнить</v>
      </c>
      <c r="M16" s="9" t="str">
        <f>IF($A$1-E16&lt;=6,"Дети до 6 лет","Уточнить")</f>
        <v>Уточнить</v>
      </c>
      <c r="N16" s="9" t="str">
        <f>IF($A$1-E16&gt;=15,"Open мужчины -15 лет и старше",IF($A$1-E16&gt;=12,"Начинающие мальчики -12-14 лет",IF($A$1-E16&gt;=9,"Мальчики - 9-11 лет",IF($A$1-E16&lt;=8,"Младшие мальчики до 8 лет","Уточнить"))))</f>
        <v>Open мужчины -15 лет и старше</v>
      </c>
      <c r="O16" s="9" t="str">
        <f>IF($A$1-E16&gt;=15,"Open женщины 15+",IF($A$1-E16&gt;=12,"Девушки -12-14 лет",IF($A$1-E16&gt;=9,"Начинающие девочки - 9-11 лет",IF($A$1-E16&lt;=8,"Девочки до 8 лет","Уточнить"))))</f>
        <v>Open женщины 15+</v>
      </c>
      <c r="P16" s="9" t="str">
        <f>IF($A$1-E16&gt;=45,"Мастерс 45+",IF($A$1-E16&gt;=24,"Элита мужчины 24-44 года",IF($A$1-E16&gt;=17,"U23 - 17-23 года",IF($A$1-E16&gt;=14,"Юноши 14-16 лет",IF($A$1-E16&lt;=13,"Мальчики до 13 лет","Уточнить")))))</f>
        <v>Элита мужчины 24-44 года</v>
      </c>
      <c r="Q16" s="9" t="str">
        <f>IF($A$1-E16&gt;=17,"Элита женщины 17+","Уточнить")</f>
        <v>Элита женщины 17+</v>
      </c>
      <c r="R16" s="9" t="str">
        <f>IF($A$1-E16&gt;=45,"Мастерс 45++",IF($A$1-E16&gt;=17,"Open «Элита» мужчины 17+","Уточнить"))</f>
        <v>Open «Элита» мужчины 17+</v>
      </c>
      <c r="S16" s="9" t="str">
        <f>IF($A$1-E16&gt;=17,"Open «Элита» женщины 17+","Уточнить")</f>
        <v>Open «Элита» женщины 17+</v>
      </c>
    </row>
    <row r="17" spans="1:19" ht="12.75">
      <c r="B17" s="27">
        <v>1089</v>
      </c>
      <c r="C17" s="10" t="s">
        <v>109</v>
      </c>
      <c r="D17" s="10" t="s">
        <v>110</v>
      </c>
      <c r="E17" s="10">
        <v>1996</v>
      </c>
      <c r="F17" s="10" t="s">
        <v>15</v>
      </c>
      <c r="G17" s="10" t="s">
        <v>16</v>
      </c>
      <c r="H17" s="11" t="str">
        <f>IF(G17="МИКРО",IF(F17="муж",L17,M17),IF(G17="МИНИ",IF(F17="муж",N17,O17),IF(G17="Полумарафон",IF(F17="муж",P17,Q17),IF(G17="Марафон",IF(F17="муж",R17,S17)))))</f>
        <v>Open «Элита» мужчины 17+</v>
      </c>
      <c r="I17" s="29" t="s">
        <v>297</v>
      </c>
      <c r="J17" s="29" t="s">
        <v>410</v>
      </c>
      <c r="L17" s="9" t="str">
        <f>IF($A$1-E17&lt;=6,"Дети до 6 лет","Уточнить")</f>
        <v>Уточнить</v>
      </c>
      <c r="M17" s="9" t="str">
        <f>IF($A$1-E17&lt;=6,"Дети до 6 лет","Уточнить")</f>
        <v>Уточнить</v>
      </c>
      <c r="N17" s="9" t="str">
        <f>IF($A$1-E17&gt;=15,"Open мужчины -15 лет и старше",IF($A$1-E17&gt;=12,"Начинающие мальчики -12-14 лет",IF($A$1-E17&gt;=9,"Мальчики - 9-11 лет",IF($A$1-E17&lt;=8,"Младшие мальчики до 8 лет","Уточнить"))))</f>
        <v>Open мужчины -15 лет и старше</v>
      </c>
      <c r="O17" s="9" t="str">
        <f>IF($A$1-E17&gt;=15,"Open женщины 15+",IF($A$1-E17&gt;=12,"Девушки -12-14 лет",IF($A$1-E17&gt;=9,"Начинающие девочки - 9-11 лет",IF($A$1-E17&lt;=8,"Девочки до 8 лет","Уточнить"))))</f>
        <v>Open женщины 15+</v>
      </c>
      <c r="P17" s="9" t="str">
        <f>IF($A$1-E17&gt;=45,"Мастерс 45+",IF($A$1-E17&gt;=24,"Элита мужчины 24-44 года",IF($A$1-E17&gt;=17,"U23 - 17-23 года",IF($A$1-E17&gt;=14,"Юноши 14-16 лет",IF($A$1-E17&lt;=13,"Мальчики до 13 лет","Уточнить")))))</f>
        <v>U23 - 17-23 года</v>
      </c>
      <c r="Q17" s="9" t="str">
        <f>IF($A$1-E17&gt;=17,"Элита женщины 17+","Уточнить")</f>
        <v>Элита женщины 17+</v>
      </c>
      <c r="R17" s="9" t="str">
        <f>IF($A$1-E17&gt;=45,"Мастерс 45++",IF($A$1-E17&gt;=17,"Open «Элита» мужчины 17+","Уточнить"))</f>
        <v>Open «Элита» мужчины 17+</v>
      </c>
      <c r="S17" s="9" t="str">
        <f>IF($A$1-E17&gt;=17,"Open «Элита» женщины 17+","Уточнить")</f>
        <v>Open «Элита» женщины 17+</v>
      </c>
    </row>
    <row r="18" spans="1:19" ht="12.75">
      <c r="B18" s="10">
        <v>11</v>
      </c>
      <c r="C18" s="30" t="s">
        <v>283</v>
      </c>
      <c r="D18" s="10" t="s">
        <v>67</v>
      </c>
      <c r="E18" s="10">
        <v>1984</v>
      </c>
      <c r="F18" s="10" t="s">
        <v>15</v>
      </c>
      <c r="G18" s="10" t="s">
        <v>16</v>
      </c>
      <c r="H18" s="11" t="str">
        <f>IF(G18="МИКРО",IF(F18="муж",L18,M18),IF(G18="МИНИ",IF(F18="муж",N18,O18),IF(G18="Полумарафон",IF(F18="муж",P18,Q18),IF(G18="Марафон",IF(F18="муж",R18,S18)))))</f>
        <v>Open «Элита» мужчины 17+</v>
      </c>
      <c r="I18" s="29" t="s">
        <v>301</v>
      </c>
      <c r="J18" s="29" t="s">
        <v>411</v>
      </c>
      <c r="L18" s="9" t="str">
        <f>IF($A$1-E18&lt;=6,"Дети до 6 лет","Уточнить")</f>
        <v>Уточнить</v>
      </c>
      <c r="M18" s="9" t="str">
        <f>IF($A$1-E18&lt;=6,"Дети до 6 лет","Уточнить")</f>
        <v>Уточнить</v>
      </c>
      <c r="N18" s="9" t="str">
        <f>IF($A$1-E18&gt;=15,"Open мужчины -15 лет и старше",IF($A$1-E18&gt;=12,"Начинающие мальчики -12-14 лет",IF($A$1-E18&gt;=9,"Мальчики - 9-11 лет",IF($A$1-E18&lt;=8,"Младшие мальчики до 8 лет","Уточнить"))))</f>
        <v>Open мужчины -15 лет и старше</v>
      </c>
      <c r="O18" s="9" t="str">
        <f>IF($A$1-E18&gt;=15,"Open женщины 15+",IF($A$1-E18&gt;=12,"Девушки -12-14 лет",IF($A$1-E18&gt;=9,"Начинающие девочки - 9-11 лет",IF($A$1-E18&lt;=8,"Девочки до 8 лет","Уточнить"))))</f>
        <v>Open женщины 15+</v>
      </c>
      <c r="P18" s="9" t="str">
        <f>IF($A$1-E18&gt;=45,"Мастерс 45+",IF($A$1-E18&gt;=24,"Элита мужчины 24-44 года",IF($A$1-E18&gt;=17,"U23 - 17-23 года",IF($A$1-E18&gt;=14,"Юноши 14-16 лет",IF($A$1-E18&lt;=13,"Мальчики до 13 лет","Уточнить")))))</f>
        <v>Элита мужчины 24-44 года</v>
      </c>
      <c r="Q18" s="9" t="str">
        <f>IF($A$1-E18&gt;=17,"Элита женщины 17+","Уточнить")</f>
        <v>Элита женщины 17+</v>
      </c>
      <c r="R18" s="9" t="str">
        <f>IF($A$1-E18&gt;=45,"Мастерс 45++",IF($A$1-E18&gt;=17,"Open «Элита» мужчины 17+","Уточнить"))</f>
        <v>Open «Элита» мужчины 17+</v>
      </c>
      <c r="S18" s="9" t="str">
        <f>IF($A$1-E18&gt;=17,"Open «Элита» женщины 17+","Уточнить")</f>
        <v>Open «Элита» женщины 17+</v>
      </c>
    </row>
    <row r="19" spans="1:19" ht="12.75">
      <c r="B19" s="10">
        <v>411</v>
      </c>
      <c r="C19" s="10" t="s">
        <v>66</v>
      </c>
      <c r="D19" s="10" t="s">
        <v>29</v>
      </c>
      <c r="E19" s="10">
        <v>1998</v>
      </c>
      <c r="F19" s="10" t="s">
        <v>15</v>
      </c>
      <c r="G19" s="10" t="s">
        <v>16</v>
      </c>
      <c r="H19" s="11" t="str">
        <f>IF(G19="МИКРО",IF(F19="муж",L19,M19),IF(G19="МИНИ",IF(F19="муж",N19,O19),IF(G19="Полумарафон",IF(F19="муж",P19,Q19),IF(G19="Марафон",IF(F19="муж",R19,S19)))))</f>
        <v>Open «Элита» мужчины 17+</v>
      </c>
      <c r="I19" s="29" t="s">
        <v>298</v>
      </c>
      <c r="J19" s="29" t="s">
        <v>413</v>
      </c>
      <c r="L19" s="9" t="str">
        <f>IF($A$1-E19&lt;=6,"Дети до 6 лет","Уточнить")</f>
        <v>Уточнить</v>
      </c>
      <c r="M19" s="9" t="str">
        <f>IF($A$1-E19&lt;=6,"Дети до 6 лет","Уточнить")</f>
        <v>Уточнить</v>
      </c>
      <c r="N19" s="9" t="str">
        <f>IF($A$1-E19&gt;=15,"Open мужчины -15 лет и старше",IF($A$1-E19&gt;=12,"Начинающие мальчики -12-14 лет",IF($A$1-E19&gt;=9,"Мальчики - 9-11 лет",IF($A$1-E19&lt;=8,"Младшие мальчики до 8 лет","Уточнить"))))</f>
        <v>Open мужчины -15 лет и старше</v>
      </c>
      <c r="O19" s="9" t="str">
        <f>IF($A$1-E19&gt;=15,"Open женщины 15+",IF($A$1-E19&gt;=12,"Девушки -12-14 лет",IF($A$1-E19&gt;=9,"Начинающие девочки - 9-11 лет",IF($A$1-E19&lt;=8,"Девочки до 8 лет","Уточнить"))))</f>
        <v>Open женщины 15+</v>
      </c>
      <c r="P19" s="9" t="str">
        <f>IF($A$1-E19&gt;=45,"Мастерс 45+",IF($A$1-E19&gt;=24,"Элита мужчины 24-44 года",IF($A$1-E19&gt;=17,"U23 - 17-23 года",IF($A$1-E19&gt;=14,"Юноши 14-16 лет",IF($A$1-E19&lt;=13,"Мальчики до 13 лет","Уточнить")))))</f>
        <v>U23 - 17-23 года</v>
      </c>
      <c r="Q19" s="9" t="str">
        <f>IF($A$1-E19&gt;=17,"Элита женщины 17+","Уточнить")</f>
        <v>Элита женщины 17+</v>
      </c>
      <c r="R19" s="9" t="str">
        <f>IF($A$1-E19&gt;=45,"Мастерс 45++",IF($A$1-E19&gt;=17,"Open «Элита» мужчины 17+","Уточнить"))</f>
        <v>Open «Элита» мужчины 17+</v>
      </c>
      <c r="S19" s="9" t="str">
        <f>IF($A$1-E19&gt;=17,"Open «Элита» женщины 17+","Уточнить")</f>
        <v>Open «Элита» женщины 17+</v>
      </c>
    </row>
    <row r="20" spans="1:19" ht="12.75">
      <c r="B20" s="10">
        <v>1085</v>
      </c>
      <c r="C20" s="10" t="s">
        <v>95</v>
      </c>
      <c r="D20" s="10" t="s">
        <v>35</v>
      </c>
      <c r="E20" s="12">
        <v>1985</v>
      </c>
      <c r="F20" s="10" t="s">
        <v>15</v>
      </c>
      <c r="G20" s="10" t="s">
        <v>16</v>
      </c>
      <c r="H20" s="11" t="str">
        <f>IF(G20="МИКРО",IF(F20="муж",L20,M20),IF(G20="МИНИ",IF(F20="муж",N20,O20),IF(G20="Полумарафон",IF(F20="муж",P20,Q20),IF(G20="Марафон",IF(F20="муж",R20,S20)))))</f>
        <v>Open «Элита» мужчины 17+</v>
      </c>
      <c r="I20" s="29" t="s">
        <v>300</v>
      </c>
      <c r="J20" s="29" t="s">
        <v>416</v>
      </c>
      <c r="L20" s="9" t="str">
        <f>IF($A$1-E20&lt;=6,"Дети до 6 лет","Уточнить")</f>
        <v>Уточнить</v>
      </c>
      <c r="M20" s="9" t="str">
        <f>IF($A$1-E20&lt;=6,"Дети до 6 лет","Уточнить")</f>
        <v>Уточнить</v>
      </c>
      <c r="N20" s="9" t="str">
        <f>IF($A$1-E20&gt;=15,"Open мужчины - от 15 лет",IF($A$1-E20&gt;=12,"Начинающие мальчики -12-14 лет",IF($A$1-E20&gt;=9,"Мальчики - 9-11 лет",IF($A$1-E20&lt;=8,"Младшие мальчики до 8 лет","Уточнить"))))</f>
        <v>Open мужчины - от 15 лет</v>
      </c>
      <c r="O20" s="9" t="str">
        <f>IF($A$1-E20&gt;=15,"Open женщины 15+",IF($A$1-E20&gt;=12,"Девушки -12-14 лет",IF($A$1-E20&gt;=9,"Начинающие девочки - 9-11 лет",IF($A$1-E20&lt;=8,"Девочки до 8 лет","Уточнить"))))</f>
        <v>Open женщины 15+</v>
      </c>
      <c r="P20" s="9" t="str">
        <f>IF($A$1-E20&gt;=45,"Мастерс 45+",IF($A$1-E20&gt;=24,"Элита мужчины 24-44 года",IF($A$1-E20&gt;=17,"U23 - 17-23 года",IF($A$1-E20&gt;=14,"Юноши 14-16 лет",IF($A$1-E20&lt;=13,"Мальчики до 13 лет","Уточнить")))))</f>
        <v>Элита мужчины 24-44 года</v>
      </c>
      <c r="Q20" s="9" t="str">
        <f>IF($A$1-E20&gt;=17,"Элита женщины 17+","Уточнить")</f>
        <v>Элита женщины 17+</v>
      </c>
      <c r="R20" s="9" t="str">
        <f>IF($A$1-E20&gt;=45,"Мастерс 45++",IF($A$1-E20&gt;=17,"Open «Элита» мужчины 17+","Уточнить"))</f>
        <v>Open «Элита» мужчины 17+</v>
      </c>
      <c r="S20" s="9" t="str">
        <f>IF($A$1-E20&gt;=17,"Open «Элита» женщины 17+","Уточнить")</f>
        <v>Open «Элита» женщины 17+</v>
      </c>
    </row>
    <row r="21" spans="1:19" ht="12.75">
      <c r="B21" s="30">
        <v>70</v>
      </c>
      <c r="C21" s="29" t="s">
        <v>286</v>
      </c>
      <c r="D21" s="29" t="s">
        <v>92</v>
      </c>
      <c r="E21" s="30">
        <v>1984</v>
      </c>
      <c r="F21" s="29" t="s">
        <v>15</v>
      </c>
      <c r="G21" s="29" t="s">
        <v>16</v>
      </c>
      <c r="H21" s="8" t="str">
        <f>IF(G21="МИКРО",IF(F21="муж",L21,M21),IF(G21="МИНИ",IF(F21="муж",N21,O21),IF(G21="Полумарафон",IF(F21="муж",P21,Q21),IF(G21="Марафон",IF(F21="муж",R21,S21)))))</f>
        <v>Open «Элита» мужчины 17+</v>
      </c>
      <c r="I21" s="29" t="s">
        <v>302</v>
      </c>
      <c r="J21" s="29" t="s">
        <v>417</v>
      </c>
      <c r="L21" s="9" t="str">
        <f>IF($A$1-E21&lt;=6,"Дети до 6 лет","Уточнить")</f>
        <v>Уточнить</v>
      </c>
      <c r="M21" s="9" t="str">
        <f>IF($A$1-E21&lt;=6,"Дети до 6 лет","Уточнить")</f>
        <v>Уточнить</v>
      </c>
      <c r="N21" s="9" t="str">
        <f>IF($A$1-E21&gt;=15,"Open мужчины -15 лет и старше",IF($A$1-E21&gt;=12,"Начинающие мальчики -12-14 лет",IF($A$1-E21&gt;=9,"Мальчики - 9-11 лет",IF($A$1-E21&lt;=8,"Младшие мальчики до 8 лет","Уточнить"))))</f>
        <v>Open мужчины -15 лет и старше</v>
      </c>
      <c r="O21" s="9" t="str">
        <f>IF($A$1-E21&gt;=15,"Open женщины 15+",IF($A$1-E21&gt;=12,"Девушки -12-14 лет",IF($A$1-E21&gt;=9,"Начинающие девочки - 9-11 лет",IF($A$1-E21&lt;=8,"Девочки до 8 лет","Уточнить"))))</f>
        <v>Open женщины 15+</v>
      </c>
      <c r="P21" s="9" t="str">
        <f>IF($A$1-E21&gt;=45,"Мастерс 45+",IF($A$1-E21&gt;=24,"Элита мужчины 24-44 года",IF($A$1-E21&gt;=17,"U23 - 17-23 года",IF($A$1-E21&gt;=14,"Юноши 14-16 лет",IF($A$1-E21&lt;=13,"Мальчики до 13 лет","Уточнить")))))</f>
        <v>Элита мужчины 24-44 года</v>
      </c>
      <c r="Q21" s="9" t="str">
        <f>IF($A$1-E21&gt;=17,"Элита женщины 17+","Уточнить")</f>
        <v>Элита женщины 17+</v>
      </c>
      <c r="R21" s="9" t="str">
        <f>IF($A$1-E21&gt;=45,"Мастерс 45++",IF($A$1-E21&gt;=17,"Open «Элита» мужчины 17+","Уточнить"))</f>
        <v>Open «Элита» мужчины 17+</v>
      </c>
      <c r="S21" s="9" t="str">
        <f>IF($A$1-E21&gt;=17,"Open «Элита» женщины 17+","Уточнить")</f>
        <v>Open «Элита» женщины 17+</v>
      </c>
    </row>
    <row r="22" spans="1:19" ht="12.75">
      <c r="B22" s="27">
        <v>1045</v>
      </c>
      <c r="C22" s="10" t="s">
        <v>168</v>
      </c>
      <c r="D22" s="10" t="s">
        <v>35</v>
      </c>
      <c r="E22" s="10">
        <v>1982</v>
      </c>
      <c r="F22" s="10" t="s">
        <v>15</v>
      </c>
      <c r="G22" s="10" t="s">
        <v>16</v>
      </c>
      <c r="H22" s="11" t="str">
        <f>IF(G22="МИКРО",IF(F22="муж",L22,M22),IF(G22="МИНИ",IF(F22="муж",N22,O22),IF(G22="Полумарафон",IF(F22="муж",P22,Q22),IF(G22="Марафон",IF(F22="муж",R22,S22)))))</f>
        <v>Open «Элита» мужчины 17+</v>
      </c>
      <c r="I22" s="29" t="s">
        <v>307</v>
      </c>
      <c r="J22" s="29" t="s">
        <v>418</v>
      </c>
      <c r="L22" s="9" t="str">
        <f>IF($A$1-E22&lt;=6,"Дети до 6 лет","Уточнить")</f>
        <v>Уточнить</v>
      </c>
      <c r="M22" s="9" t="str">
        <f>IF($A$1-E22&lt;=6,"Дети до 6 лет","Уточнить")</f>
        <v>Уточнить</v>
      </c>
      <c r="N22" s="9" t="str">
        <f>IF($A$1-E22&gt;=15,"Open мужчины -15 лет и старше",IF($A$1-E22&gt;=12,"Начинающие мальчики -12-14 лет",IF($A$1-E22&gt;=9,"Мальчики - 9-11 лет",IF($A$1-E22&lt;=8,"Младшие мальчики до 8 лет","Уточнить"))))</f>
        <v>Open мужчины -15 лет и старше</v>
      </c>
      <c r="O22" s="9" t="str">
        <f>IF($A$1-E22&gt;=15,"Open женщины 15+",IF($A$1-E22&gt;=12,"Девушки -12-14 лет",IF($A$1-E22&gt;=9,"Начинающие девочки - 9-11 лет",IF($A$1-E22&lt;=8,"Девочки до 8 лет","Уточнить"))))</f>
        <v>Open женщины 15+</v>
      </c>
      <c r="P22" s="9" t="str">
        <f>IF($A$1-E22&gt;=45,"Мастерс 45+",IF($A$1-E22&gt;=24,"Элита мужчины 24-44 года",IF($A$1-E22&gt;=17,"U23 - 17-23 года",IF($A$1-E22&gt;=14,"Юноши 14-16 лет",IF($A$1-E22&lt;=13,"Мальчики до 13 лет","Уточнить")))))</f>
        <v>Элита мужчины 24-44 года</v>
      </c>
      <c r="Q22" s="9" t="str">
        <f>IF($A$1-E22&gt;=17,"Элита женщины 17+","Уточнить")</f>
        <v>Элита женщины 17+</v>
      </c>
      <c r="R22" s="9" t="str">
        <f>IF($A$1-E22&gt;=45,"Мастерс 45++",IF($A$1-E22&gt;=17,"Open «Элита» мужчины 17+","Уточнить"))</f>
        <v>Open «Элита» мужчины 17+</v>
      </c>
      <c r="S22" s="9" t="str">
        <f>IF($A$1-E22&gt;=17,"Open «Элита» женщины 17+","Уточнить")</f>
        <v>Open «Элита» женщины 17+</v>
      </c>
    </row>
    <row r="23" spans="1:19" ht="12.75">
      <c r="A23" s="27"/>
      <c r="B23" s="10">
        <v>1087</v>
      </c>
      <c r="C23" s="10" t="s">
        <v>141</v>
      </c>
      <c r="D23" s="10" t="s">
        <v>92</v>
      </c>
      <c r="E23" s="10">
        <v>1989</v>
      </c>
      <c r="F23" s="10" t="s">
        <v>15</v>
      </c>
      <c r="G23" s="10" t="s">
        <v>16</v>
      </c>
      <c r="H23" s="11" t="str">
        <f>IF(G23="МИКРО",IF(F23="муж",L23,M23),IF(G23="МИНИ",IF(F23="муж",N23,O23),IF(G23="Полумарафон",IF(F23="муж",P23,Q23),IF(G23="Марафон",IF(F23="муж",R23,S23)))))</f>
        <v>Open «Элита» мужчины 17+</v>
      </c>
      <c r="I23" s="29" t="s">
        <v>303</v>
      </c>
      <c r="J23" s="29" t="s">
        <v>419</v>
      </c>
      <c r="K23" s="27"/>
      <c r="L23" s="9" t="str">
        <f>IF($A$1-E23&lt;=6,"Дети до 6 лет","Уточнить")</f>
        <v>Уточнить</v>
      </c>
      <c r="M23" s="9" t="str">
        <f>IF($A$1-E23&lt;=6,"Дети до 6 лет","Уточнить")</f>
        <v>Уточнить</v>
      </c>
      <c r="N23" s="9" t="str">
        <f>IF($A$1-E23&gt;=15,"Open мужчины - от 15 лет",IF($A$1-E23&gt;=12,"Начинающие мальчики -12-14 лет",IF($A$1-E23&gt;=9,"Мальчики - 9-11 лет",IF($A$1-E23&lt;=8,"Младшие мальчики до 8 лет","Уточнить"))))</f>
        <v>Open мужчины - от 15 лет</v>
      </c>
      <c r="O23" s="9" t="str">
        <f>IF($A$1-E23&gt;=15,"Open женщины 15+",IF($A$1-E23&gt;=12,"Девушки -12-14 лет",IF($A$1-E23&gt;=9,"Начинающие девочки - 9-11 лет",IF($A$1-E23&lt;=8,"Девочки до 8 лет","Уточнить"))))</f>
        <v>Open женщины 15+</v>
      </c>
      <c r="P23" s="9" t="str">
        <f>IF($A$1-E23&gt;=45,"Мастерс 45+",IF($A$1-E23&gt;=24,"Элита мужчины 24-44 года",IF($A$1-E23&gt;=17,"U23 - 17-23 года",IF($A$1-E23&gt;=14,"Юноши 14-16 лет",IF($A$1-E23&lt;=13,"Мальчики до 13 лет","Уточнить")))))</f>
        <v>Элита мужчины 24-44 года</v>
      </c>
      <c r="Q23" s="9" t="str">
        <f>IF($A$1-E23&gt;=17,"Элита женщины 17+","Уточнить")</f>
        <v>Элита женщины 17+</v>
      </c>
      <c r="R23" s="9" t="str">
        <f>IF($A$1-E23&gt;=45,"Мастерс 45++",IF($A$1-E23&gt;=17,"Open «Элита» мужчины 17+","Уточнить"))</f>
        <v>Open «Элита» мужчины 17+</v>
      </c>
      <c r="S23" s="9" t="str">
        <f>IF($A$1-E23&gt;=17,"Open «Элита» женщины 17+","Уточнить")</f>
        <v>Open «Элита» женщины 17+</v>
      </c>
    </row>
    <row r="24" spans="1:19" ht="12.75">
      <c r="B24" s="27">
        <v>424</v>
      </c>
      <c r="C24" s="10" t="s">
        <v>447</v>
      </c>
      <c r="D24" s="10" t="s">
        <v>35</v>
      </c>
      <c r="E24" s="10">
        <v>1985</v>
      </c>
      <c r="F24" s="10" t="s">
        <v>15</v>
      </c>
      <c r="G24" s="10" t="s">
        <v>16</v>
      </c>
      <c r="H24" s="11" t="str">
        <f>IF(G24="МИКРО",IF(F24="муж",L24,M24),IF(G24="МИНИ",IF(F24="муж",N24,O24),IF(G24="Полумарафон",IF(F24="муж",P24,Q24),IF(G24="Марафон",IF(F24="муж",R24,S24)))))</f>
        <v>Open «Элита» мужчины 17+</v>
      </c>
      <c r="I24" s="29" t="s">
        <v>420</v>
      </c>
      <c r="J24" s="29" t="s">
        <v>446</v>
      </c>
      <c r="L24" s="17" t="str">
        <f>IF($A$1-E24&lt;=6,"Дети до 6 лет","Уточнить")</f>
        <v>Уточнить</v>
      </c>
      <c r="M24" s="17" t="str">
        <f>IF($A$1-E24&lt;=6,"Дети до 6 лет","Уточнить")</f>
        <v>Уточнить</v>
      </c>
      <c r="N24" s="17"/>
      <c r="O24" s="17" t="str">
        <f>IF($A$1-E24&gt;=15,"Open женщины 15+",IF($A$1-E24&gt;=12,"Девушки -12-14 лет",IF($A$1-E24&gt;=9,"Начинающие девочки - 9-11 лет",IF($A$1-E24&lt;=8,"Девочки до 8 лет","Уточнить"))))</f>
        <v>Open женщины 15+</v>
      </c>
      <c r="P24" s="17" t="str">
        <f>IF($A$1-E24&gt;=45,"Мастерс 45+",IF($A$1-E24&gt;=24,"Элита мужчины 24-44 года",IF($A$1-E24&gt;=17,"U23 - 17-23 года",IF($A$1-E24&gt;=14,"Юноши 14-16 лет",IF($A$1-E24&lt;=13,"Мальчики до 13 лет","Уточнить")))))</f>
        <v>Элита мужчины 24-44 года</v>
      </c>
      <c r="Q24" s="17" t="str">
        <f>IF($A$1-E24&gt;=17,"Элита женщины 17+","Уточнить")</f>
        <v>Элита женщины 17+</v>
      </c>
      <c r="R24" s="17" t="str">
        <f>IF($A$1-E24&gt;=45,"Мастерс 45++",IF($A$1-E24&gt;=17,"Open «Элита» мужчины 17+","Уточнить"))</f>
        <v>Open «Элита» мужчины 17+</v>
      </c>
      <c r="S24" s="17" t="str">
        <f>IF($A$1-E24&gt;=17,"Open «Элита» женщины 17+","Уточнить")</f>
        <v>Open «Элита» женщины 17+</v>
      </c>
    </row>
    <row r="25" spans="1:19" ht="12.75">
      <c r="B25" s="10">
        <v>448</v>
      </c>
      <c r="C25" s="10" t="s">
        <v>107</v>
      </c>
      <c r="D25" s="10" t="s">
        <v>23</v>
      </c>
      <c r="E25" s="10">
        <v>1988</v>
      </c>
      <c r="F25" s="10" t="s">
        <v>15</v>
      </c>
      <c r="G25" s="10" t="s">
        <v>16</v>
      </c>
      <c r="H25" s="11" t="str">
        <f>IF(G25="МИКРО",IF(F25="муж",L25,M25),IF(G25="МИНИ",IF(F25="муж",N25,O25),IF(G25="Полумарафон",IF(F25="муж",P25,Q25),IF(G25="Марафон",IF(F25="муж",R25,S25)))))</f>
        <v>Open «Элита» мужчины 17+</v>
      </c>
      <c r="I25" s="29" t="s">
        <v>306</v>
      </c>
      <c r="J25" s="29" t="s">
        <v>422</v>
      </c>
      <c r="L25" s="9" t="str">
        <f>IF($A$1-E25&lt;=6,"Дети до 6 лет","Уточнить")</f>
        <v>Уточнить</v>
      </c>
      <c r="M25" s="9" t="str">
        <f>IF($A$1-E25&lt;=6,"Дети до 6 лет","Уточнить")</f>
        <v>Уточнить</v>
      </c>
      <c r="N25" s="9" t="str">
        <f>IF($A$1-E25&gt;=15,"Open мужчины -15 лет и старше",IF($A$1-E25&gt;=12,"Начинающие мальчики -12-14 лет",IF($A$1-E25&gt;=9,"Мальчики - 9-11 лет",IF($A$1-E25&lt;=8,"Младшие мальчики до 8 лет","Уточнить"))))</f>
        <v>Open мужчины -15 лет и старше</v>
      </c>
      <c r="O25" s="9" t="str">
        <f>IF($A$1-E25&gt;=15,"Open женщины 15+",IF($A$1-E25&gt;=12,"Девушки -12-14 лет",IF($A$1-E25&gt;=9,"Начинающие девочки - 9-11 лет",IF($A$1-E25&lt;=8,"Девочки до 8 лет","Уточнить"))))</f>
        <v>Open женщины 15+</v>
      </c>
      <c r="P25" s="9" t="str">
        <f>IF($A$1-E25&gt;=45,"Мастерс 45+",IF($A$1-E25&gt;=24,"Элита мужчины 24-44 года",IF($A$1-E25&gt;=17,"U23 - 17-23 года",IF($A$1-E25&gt;=14,"Юноши 14-16 лет",IF($A$1-E25&lt;=13,"Мальчики до 13 лет","Уточнить")))))</f>
        <v>Элита мужчины 24-44 года</v>
      </c>
      <c r="Q25" s="9" t="str">
        <f>IF($A$1-E25&gt;=17,"Элита женщины 17+","Уточнить")</f>
        <v>Элита женщины 17+</v>
      </c>
      <c r="R25" s="9" t="str">
        <f>IF($A$1-E25&gt;=45,"Мастерс 45++",IF($A$1-E25&gt;=17,"Open «Элита» мужчины 17+","Уточнить"))</f>
        <v>Open «Элита» мужчины 17+</v>
      </c>
      <c r="S25" s="9" t="str">
        <f>IF($A$1-E25&gt;=17,"Open «Элита» женщины 17+","Уточнить")</f>
        <v>Open «Элита» женщины 17+</v>
      </c>
    </row>
    <row r="26" spans="1:19" ht="12.75">
      <c r="A26" s="6"/>
      <c r="B26" s="27">
        <v>21</v>
      </c>
      <c r="C26" s="10" t="s">
        <v>49</v>
      </c>
      <c r="D26" s="10" t="s">
        <v>50</v>
      </c>
      <c r="E26" s="10">
        <v>1979</v>
      </c>
      <c r="F26" s="10" t="s">
        <v>15</v>
      </c>
      <c r="G26" s="10" t="s">
        <v>16</v>
      </c>
      <c r="H26" s="11" t="str">
        <f>IF(G26="МИКРО",IF(F26="муж",L26,M26),IF(G26="МИНИ",IF(F26="муж",N26,O26),IF(G26="ПОЛУМАРАФОН",IF(F26="муж",P26,Q26),IF(G26="Марафон",IF(F26="муж",R26,S26)))))</f>
        <v>Open «Элита» мужчины 17+</v>
      </c>
      <c r="I26" s="31" t="s">
        <v>305</v>
      </c>
      <c r="J26" s="41" t="s">
        <v>423</v>
      </c>
      <c r="K26" s="14"/>
      <c r="L26" s="15" t="str">
        <f>IF($A$1-E26&lt;=6,"Дети до 6 лет","Уточнить")</f>
        <v>Уточнить</v>
      </c>
      <c r="M26" s="15" t="str">
        <f>IF($A$1-E26&lt;=6,"Дети до 6 лет","Уточнить")</f>
        <v>Уточнить</v>
      </c>
      <c r="N26" s="9" t="str">
        <f>IF($A$1-E26&gt;=15,"Open мужчины -15 лет и старше",IF($A$1-E26&gt;=12,"Начинающие мальчики -12-14 лет",IF($A$1-E26&gt;=9,"Мальчики - 9-11 лет",IF($A$1-E26&lt;=8,"Младшие мальчики до 8 лет","Уточнить"))))</f>
        <v>Open мужчины -15 лет и старше</v>
      </c>
      <c r="O26" s="9" t="str">
        <f>IF($A$1-E26&gt;=15,"Open женщины 15+",IF($A$1-E26&gt;=12,"Девушки -12-14 лет",IF($A$1-E26&gt;=9,"Начинающие девочки - 9-11 лет",IF($A$1-E26&lt;=8,"Девочки до 8 лет","Уточнить"))))</f>
        <v>Open женщины 15+</v>
      </c>
      <c r="P26" s="9" t="str">
        <f>IF($A$1-E26&gt;=45,"Мастерс 45+",IF($A$1-E26&gt;=24,"Элита мужчины 24-44 года",IF($A$1-E26&gt;=17,"U23 - 17-23 года",IF($A$1-E26&gt;=14,"Юноши 14-16 лет",IF($A$1-E26&lt;=13,"Мальчики до 13 лет","Уточнить")))))</f>
        <v>Элита мужчины 24-44 года</v>
      </c>
      <c r="Q26" s="9" t="str">
        <f>IF($A$1-E26&gt;=17,"Элита женщины 17+","Уточнить")</f>
        <v>Элита женщины 17+</v>
      </c>
      <c r="R26" s="9" t="str">
        <f>IF($A$1-E26&gt;=45,"Мастерс 45++",IF($A$1-E26&gt;=17,"Open «Элита» мужчины 17+","Уточнить"))</f>
        <v>Open «Элита» мужчины 17+</v>
      </c>
      <c r="S26" s="9" t="str">
        <f>IF($A$1-E26&gt;=17,"Open «Элита» женщины 17+","Уточнить")</f>
        <v>Open «Элита» женщины 17+</v>
      </c>
    </row>
    <row r="27" spans="1:19" ht="12.75">
      <c r="B27" s="10">
        <v>1022</v>
      </c>
      <c r="C27" s="7" t="s">
        <v>161</v>
      </c>
      <c r="D27" s="7" t="s">
        <v>32</v>
      </c>
      <c r="E27" s="7">
        <v>1998</v>
      </c>
      <c r="F27" s="7" t="s">
        <v>15</v>
      </c>
      <c r="G27" s="7" t="s">
        <v>16</v>
      </c>
      <c r="H27" s="11" t="str">
        <f>IF(G27="МИКРО",IF(F27="муж",L27,M27),IF(G27="МИНИ",IF(F27="муж",N27,O27),IF(G27="Полумарафон",IF(F27="муж",P27,Q27),IF(G27="Марафон",IF(F27="муж",R27,S27)))))</f>
        <v>Open «Элита» мужчины 17+</v>
      </c>
      <c r="I27" s="29" t="s">
        <v>353</v>
      </c>
      <c r="J27" s="29" t="s">
        <v>425</v>
      </c>
      <c r="L27" s="9" t="str">
        <f>IF($A$1-E27&lt;=6,"Дети до 6 лет","Уточнить")</f>
        <v>Уточнить</v>
      </c>
      <c r="M27" s="9" t="str">
        <f>IF($A$1-E27&lt;=6,"Дети до 6 лет","Уточнить")</f>
        <v>Уточнить</v>
      </c>
      <c r="N27" s="9" t="str">
        <f>IF($A$1-E27&gt;=15,"Open мужчины - от 15 лет",IF($A$1-E27&gt;=12,"Начинающие мальчики -12-14 лет",IF($A$1-E27&gt;=9,"Мальчики - 9-11 лет",IF($A$1-E27&lt;=8,"Младшие мальчики до 8 лет","Уточнить"))))</f>
        <v>Open мужчины - от 15 лет</v>
      </c>
      <c r="O27" s="9" t="str">
        <f>IF($A$1-E27&gt;=15,"Open женщины 15+",IF($A$1-E27&gt;=12,"Девушки -12-14 лет",IF($A$1-E27&gt;=9,"Начинающие девочки - 9-11 лет",IF($A$1-E27&lt;=8,"Девочки до 8 лет","Уточнить"))))</f>
        <v>Open женщины 15+</v>
      </c>
      <c r="P27" s="9" t="str">
        <f>IF($A$1-E27&gt;=45,"Мастерс 45+",IF($A$1-E27&gt;=24,"Элита мужчины 24-44 года",IF($A$1-E27&gt;=17,"U23 - 17-23 года",IF($A$1-E27&gt;=14,"Юноши 14-16 лет",IF($A$1-E27&lt;=13,"Мальчики до 13 лет","Уточнить")))))</f>
        <v>U23 - 17-23 года</v>
      </c>
      <c r="Q27" s="9" t="str">
        <f>IF($A$1-E27&gt;=17,"Элита женщины 17+","Уточнить")</f>
        <v>Элита женщины 17+</v>
      </c>
      <c r="R27" s="9" t="str">
        <f>IF($A$1-E27&gt;=45,"Мастерс 45++",IF($A$1-E27&gt;=17,"Open «Элита» мужчины 17+","Уточнить"))</f>
        <v>Open «Элита» мужчины 17+</v>
      </c>
      <c r="S27" s="9" t="str">
        <f>IF($A$1-E27&gt;=17,"Open «Элита» женщины 17+","Уточнить")</f>
        <v>Open «Элита» женщины 17+</v>
      </c>
    </row>
    <row r="28" spans="1:19" ht="12.75">
      <c r="B28" s="10">
        <v>1048</v>
      </c>
      <c r="C28" s="10" t="s">
        <v>91</v>
      </c>
      <c r="D28" s="10" t="s">
        <v>92</v>
      </c>
      <c r="E28" s="10">
        <v>1976</v>
      </c>
      <c r="F28" s="10" t="s">
        <v>15</v>
      </c>
      <c r="G28" s="10" t="s">
        <v>16</v>
      </c>
      <c r="H28" s="8" t="str">
        <f>IF(G28="МИКРО",IF(F28="муж",L28,M28),IF(G28="МИНИ",IF(F28="муж",N28,O28),IF(G28="Полумарафон",IF(F28="муж",P28,Q28),IF(G28="Марафон",IF(F28="муж",R28,S28)))))</f>
        <v>Open «Элита» мужчины 17+</v>
      </c>
      <c r="I28" s="29" t="s">
        <v>310</v>
      </c>
      <c r="J28" s="29" t="s">
        <v>412</v>
      </c>
      <c r="L28" s="9" t="str">
        <f>IF($A$1-E28&lt;=6,"Дети до 6 лет","Уточнить")</f>
        <v>Уточнить</v>
      </c>
      <c r="M28" s="9" t="str">
        <f>IF($A$1-E28&lt;=6,"Дети до 6 лет","Уточнить")</f>
        <v>Уточнить</v>
      </c>
      <c r="N28" s="9" t="str">
        <f>IF($A$1-E28&gt;=15,"Open мужчины -15 лет и старше",IF($A$1-E28&gt;=12,"Начинающие мальчики -12-14 лет",IF($A$1-E28&gt;=9,"Мальчики - 9-11 лет",IF($A$1-E28&lt;=8,"Младшие мальчики до 8 лет","Уточнить"))))</f>
        <v>Open мужчины -15 лет и старше</v>
      </c>
      <c r="O28" s="9" t="str">
        <f>IF($A$1-E28&gt;=15,"Open женщины 15+",IF($A$1-E28&gt;=12,"Девушки -12-14 лет",IF($A$1-E28&gt;=9,"Начинающие девочки - 9-11 лет",IF($A$1-E28&lt;=8,"Девочки до 8 лет","Уточнить"))))</f>
        <v>Open женщины 15+</v>
      </c>
      <c r="P28" s="9" t="str">
        <f>IF($A$1-E28&gt;=45,"Мастерс 45+",IF($A$1-E28&gt;=24,"Элита мужчины 24-44 года",IF($A$1-E28&gt;=17,"U23 - 17-23 года",IF($A$1-E28&gt;=14,"Юноши 14-16 лет",IF($A$1-E28&lt;=13,"Мальчики до 13 лет","Уточнить")))))</f>
        <v>Элита мужчины 24-44 года</v>
      </c>
      <c r="Q28" s="9" t="str">
        <f>IF($A$1-E28&gt;=17,"Элита женщины 17+","Уточнить")</f>
        <v>Элита женщины 17+</v>
      </c>
      <c r="R28" s="9" t="str">
        <f>IF($A$1-E28&gt;=45,"Мастерс 45++",IF($A$1-E28&gt;=17,"Open «Элита» мужчины 17+","Уточнить"))</f>
        <v>Open «Элита» мужчины 17+</v>
      </c>
      <c r="S28" s="9" t="str">
        <f>IF($A$1-E28&gt;=17,"Open «Элита» женщины 17+","Уточнить")</f>
        <v>Open «Элита» женщины 17+</v>
      </c>
    </row>
    <row r="29" spans="1:19" ht="12.75">
      <c r="B29" s="30">
        <v>10</v>
      </c>
      <c r="C29" s="10" t="s">
        <v>62</v>
      </c>
      <c r="D29" s="10" t="s">
        <v>63</v>
      </c>
      <c r="E29" s="10">
        <v>1991</v>
      </c>
      <c r="F29" s="10" t="s">
        <v>15</v>
      </c>
      <c r="G29" s="10" t="s">
        <v>16</v>
      </c>
      <c r="H29" s="11" t="str">
        <f>IF(G29="МИКРО",IF(F29="муж",L29,M29),IF(G29="МИНИ",IF(F29="муж",N29,O29),IF(G29="Полумарафон",IF(F29="муж",P29,Q29),IF(G29="Марафон",IF(F29="муж",R29,S29)))))</f>
        <v>Open «Элита» мужчины 17+</v>
      </c>
      <c r="I29" s="29" t="s">
        <v>313</v>
      </c>
      <c r="J29" s="29" t="s">
        <v>427</v>
      </c>
      <c r="L29" s="9" t="str">
        <f>IF($A$1-E29&lt;=6,"Дети до 6 лет","Уточнить")</f>
        <v>Уточнить</v>
      </c>
      <c r="M29" s="9" t="str">
        <f>IF($A$1-E29&lt;=6,"Дети до 6 лет","Уточнить")</f>
        <v>Уточнить</v>
      </c>
      <c r="N29" s="9" t="str">
        <f>IF($A$1-E29&gt;=15,"Open мужчины - от 15 лет",IF($A$1-E29&gt;=12,"Начинающие мальчики -12-14 лет",IF($A$1-E29&gt;=9,"Мальчики - 9-11 лет",IF($A$1-E29&lt;=8,"Младшие мальчики до 8 лет","Уточнить"))))</f>
        <v>Open мужчины - от 15 лет</v>
      </c>
      <c r="O29" s="9" t="str">
        <f>IF($A$1-E29&gt;=15,"Open женщины 15+",IF($A$1-E29&gt;=12,"Девушки -12-14 лет",IF($A$1-E29&gt;=9,"Начинающие девочки - 9-11 лет",IF($A$1-E29&lt;=8,"Девочки до 8 лет","Уточнить"))))</f>
        <v>Open женщины 15+</v>
      </c>
      <c r="P29" s="9" t="str">
        <f>IF($A$1-E29&gt;=45,"Мастерс 45+",IF($A$1-E29&gt;=24,"Элита мужчины 24-44 года",IF($A$1-E29&gt;=17,"U23 - 17-23 года",IF($A$1-E29&gt;=14,"Юноши 14-16 лет",IF($A$1-E29&lt;=13,"Мальчики до 13 лет","Уточнить")))))</f>
        <v>Элита мужчины 24-44 года</v>
      </c>
      <c r="Q29" s="9" t="str">
        <f>IF($A$1-E29&gt;=17,"Элита женщины 17+","Уточнить")</f>
        <v>Элита женщины 17+</v>
      </c>
      <c r="R29" s="9" t="str">
        <f>IF($A$1-E29&gt;=45,"Мастерс 45++",IF($A$1-E29&gt;=17,"Open «Элита» мужчины 17+","Уточнить"))</f>
        <v>Open «Элита» мужчины 17+</v>
      </c>
      <c r="S29" s="9" t="str">
        <f>IF($A$1-E29&gt;=17,"Open «Элита» женщины 17+","Уточнить")</f>
        <v>Open «Элита» женщины 17+</v>
      </c>
    </row>
    <row r="30" spans="1:19" ht="12.75">
      <c r="B30" s="10">
        <v>454</v>
      </c>
      <c r="C30" s="10" t="s">
        <v>174</v>
      </c>
      <c r="D30" s="10" t="s">
        <v>42</v>
      </c>
      <c r="E30" s="10">
        <v>1980</v>
      </c>
      <c r="F30" s="10" t="s">
        <v>15</v>
      </c>
      <c r="G30" s="10" t="s">
        <v>16</v>
      </c>
      <c r="H30" s="11" t="str">
        <f>IF(G30="МИКРО",IF(F30="муж",L30,M30),IF(G30="МИНИ",IF(F30="муж",N30,O30),IF(G30="Полумарафон",IF(F30="муж",P30,Q30),IF(G30="Марафон",IF(F30="муж",R30,S30)))))</f>
        <v>Open «Элита» мужчины 17+</v>
      </c>
      <c r="I30" s="29" t="s">
        <v>318</v>
      </c>
      <c r="J30" s="29" t="s">
        <v>428</v>
      </c>
      <c r="L30" s="9" t="str">
        <f>IF($A$1-E30&lt;=6,"Дети до 6 лет","Уточнить")</f>
        <v>Уточнить</v>
      </c>
      <c r="M30" s="9" t="str">
        <f>IF($A$1-E30&lt;=6,"Дети до 6 лет","Уточнить")</f>
        <v>Уточнить</v>
      </c>
      <c r="N30" s="9" t="str">
        <f>IF($A$1-E30&gt;=15,"Open мужчины -15 лет и старше",IF($A$1-E30&gt;=12,"Начинающие мальчики -12-14 лет",IF($A$1-E30&gt;=9,"Мальчики - 9-11 лет",IF($A$1-E30&lt;=8,"Младшие мальчики до 8 лет","Уточнить"))))</f>
        <v>Open мужчины -15 лет и старше</v>
      </c>
      <c r="O30" s="9" t="str">
        <f>IF($A$1-E30&gt;=15,"Open женщины 15+",IF($A$1-E30&gt;=12,"Девушки -12-14 лет",IF($A$1-E30&gt;=9,"Начинающие девочки - 9-11 лет",IF($A$1-E30&lt;=8,"Девочки до 8 лет","Уточнить"))))</f>
        <v>Open женщины 15+</v>
      </c>
      <c r="P30" s="9" t="str">
        <f>IF($A$1-E30&gt;=45,"Мастерс 45+",IF($A$1-E30&gt;=24,"Элита мужчины 24-44 года",IF($A$1-E30&gt;=17,"U23 - 17-23 года",IF($A$1-E30&gt;=14,"Юноши 14-16 лет",IF($A$1-E30&lt;=13,"Мальчики до 13 лет","Уточнить")))))</f>
        <v>Элита мужчины 24-44 года</v>
      </c>
      <c r="Q30" s="9" t="str">
        <f>IF($A$1-E30&gt;=17,"Элита женщины 17+","Уточнить")</f>
        <v>Элита женщины 17+</v>
      </c>
      <c r="R30" s="9" t="str">
        <f>IF($A$1-E30&gt;=45,"Мастерс 45++",IF($A$1-E30&gt;=17,"Open «Элита» мужчины 17+","Уточнить"))</f>
        <v>Open «Элита» мужчины 17+</v>
      </c>
      <c r="S30" s="9" t="str">
        <f>IF($A$1-E30&gt;=17,"Open «Элита» женщины 17+","Уточнить")</f>
        <v>Open «Элита» женщины 17+</v>
      </c>
    </row>
    <row r="31" spans="1:19" ht="12.75">
      <c r="B31" s="10">
        <v>462</v>
      </c>
      <c r="C31" s="10" t="s">
        <v>48</v>
      </c>
      <c r="D31" s="10" t="s">
        <v>42</v>
      </c>
      <c r="E31" s="10">
        <v>1985</v>
      </c>
      <c r="F31" s="10" t="s">
        <v>15</v>
      </c>
      <c r="G31" s="10" t="s">
        <v>16</v>
      </c>
      <c r="H31" s="11" t="str">
        <f>IF(G31="МИКРО",IF(F31="муж",L31,M31),IF(G31="МИНИ",IF(F31="муж",N31,O31),IF(G31="Полумарафон",IF(F31="муж",P31,Q31),IF(G31="Марафон",IF(F31="муж",R31,S31)))))</f>
        <v>Open «Элита» мужчины 17+</v>
      </c>
      <c r="I31" s="29" t="s">
        <v>311</v>
      </c>
      <c r="J31" s="29" t="s">
        <v>429</v>
      </c>
      <c r="L31" s="9" t="str">
        <f>IF($A$1-E31&lt;=6,"Дети до 6 лет","Уточнить")</f>
        <v>Уточнить</v>
      </c>
      <c r="M31" s="9" t="str">
        <f>IF($A$1-E31&lt;=6,"Дети до 6 лет","Уточнить")</f>
        <v>Уточнить</v>
      </c>
      <c r="N31" s="9" t="str">
        <f>IF($A$1-E31&gt;=15,"Open мужчины - от 15 лет",IF($A$1-E31&gt;=12,"Начинающие мальчики -12-14 лет",IF($A$1-E31&gt;=9,"Мальчики - 9-11 лет",IF($A$1-E31&lt;=8,"Младшие мальчики до 8 лет","Уточнить"))))</f>
        <v>Open мужчины - от 15 лет</v>
      </c>
      <c r="O31" s="9" t="str">
        <f>IF($A$1-E31&gt;=15,"Open женщины 15+",IF($A$1-E31&gt;=12,"Девушки -12-14 лет",IF($A$1-E31&gt;=9,"Начинающие девочки - 9-11 лет",IF($A$1-E31&lt;=8,"Девочки до 8 лет","Уточнить"))))</f>
        <v>Open женщины 15+</v>
      </c>
      <c r="P31" s="9" t="str">
        <f>IF($A$1-E31&gt;=45,"Мастерс 45+",IF($A$1-E31&gt;=24,"Элита мужчины 24-44 года",IF($A$1-E31&gt;=17,"U23 - 17-23 года",IF($A$1-E31&gt;=14,"Юноши 14-16 лет",IF($A$1-E31&lt;=13,"Мальчики до 13 лет","Уточнить")))))</f>
        <v>Элита мужчины 24-44 года</v>
      </c>
      <c r="Q31" s="9" t="str">
        <f>IF($A$1-E31&gt;=17,"Элита женщины 17+","Уточнить")</f>
        <v>Элита женщины 17+</v>
      </c>
      <c r="R31" s="9" t="str">
        <f>IF($A$1-E31&gt;=45,"Мастерс 45++",IF($A$1-E31&gt;=17,"Open «Элита» мужчины 17+","Уточнить"))</f>
        <v>Open «Элита» мужчины 17+</v>
      </c>
      <c r="S31" s="9" t="str">
        <f>IF($A$1-E31&gt;=17,"Open «Элита» женщины 17+","Уточнить")</f>
        <v>Open «Элита» женщины 17+</v>
      </c>
    </row>
    <row r="32" spans="1:19" ht="12.75">
      <c r="B32" s="10">
        <v>339</v>
      </c>
      <c r="C32" s="10" t="s">
        <v>26</v>
      </c>
      <c r="D32" s="10" t="s">
        <v>27</v>
      </c>
      <c r="E32" s="10">
        <v>1985</v>
      </c>
      <c r="F32" s="10" t="s">
        <v>15</v>
      </c>
      <c r="G32" s="10" t="s">
        <v>16</v>
      </c>
      <c r="H32" s="11" t="str">
        <f>IF(G32="МИКРО",IF(F32="муж",L32,M32),IF(G32="МИНИ",IF(F32="муж",N32,O32),IF(G32="Полумарафон",IF(F32="муж",P32,Q32),IF(G32="Марафон",IF(F32="муж",R32,S32)))))</f>
        <v>Open «Элита» мужчины 17+</v>
      </c>
      <c r="I32" s="29" t="s">
        <v>314</v>
      </c>
      <c r="J32" s="29" t="s">
        <v>430</v>
      </c>
      <c r="L32" s="9" t="str">
        <f>IF($A$1-E32&lt;=6,"Дети до 6 лет","Уточнить")</f>
        <v>Уточнить</v>
      </c>
      <c r="M32" s="9" t="str">
        <f>IF($A$1-E32&lt;=6,"Дети до 6 лет","Уточнить")</f>
        <v>Уточнить</v>
      </c>
      <c r="N32" s="9" t="str">
        <f>IF($A$1-E32&gt;=15,"Open мужчины - от 15 лет",IF($A$1-E32&gt;=12,"Начинающие мальчики -12-14 лет",IF($A$1-E32&gt;=9,"Мальчики - 9-11 лет",IF($A$1-E32&lt;=8,"Младшие мальчики до 8 лет","Уточнить"))))</f>
        <v>Open мужчины - от 15 лет</v>
      </c>
      <c r="O32" s="9" t="str">
        <f>IF($A$1-E32&gt;=15,"Open женщины 15+",IF($A$1-E32&gt;=12,"Девушки -12-14 лет",IF($A$1-E32&gt;=9,"Начинающие девочки - 9-11 лет",IF($A$1-E32&lt;=8,"Девочки до 8 лет","Уточнить"))))</f>
        <v>Open женщины 15+</v>
      </c>
      <c r="P32" s="9" t="str">
        <f>IF($A$1-E32&gt;=45,"Мастерс 45+",IF($A$1-E32&gt;=24,"Элита мужчины 24-44 года",IF($A$1-E32&gt;=17,"U23 - 17-23 года",IF($A$1-E32&gt;=14,"Юноши 14-16 лет",IF($A$1-E32&lt;=13,"Мальчики до 13 лет","Уточнить")))))</f>
        <v>Элита мужчины 24-44 года</v>
      </c>
      <c r="Q32" s="9" t="str">
        <f>IF($A$1-E32&gt;=17,"Элита женщины 17+","Уточнить")</f>
        <v>Элита женщины 17+</v>
      </c>
      <c r="R32" s="9" t="str">
        <f>IF($A$1-E32&gt;=45,"Мастерс 45++",IF($A$1-E32&gt;=17,"Open «Элита» мужчины 17+","Уточнить"))</f>
        <v>Open «Элита» мужчины 17+</v>
      </c>
      <c r="S32" s="9" t="str">
        <f>IF($A$1-E32&gt;=17,"Open «Элита» женщины 17+","Уточнить")</f>
        <v>Open «Элита» женщины 17+</v>
      </c>
    </row>
    <row r="33" spans="1:19" ht="12.75">
      <c r="B33" s="30">
        <v>1069</v>
      </c>
      <c r="C33" s="29" t="s">
        <v>274</v>
      </c>
      <c r="D33" s="29" t="s">
        <v>14</v>
      </c>
      <c r="E33" s="30">
        <v>1983</v>
      </c>
      <c r="F33" s="29" t="s">
        <v>15</v>
      </c>
      <c r="G33" s="29" t="s">
        <v>16</v>
      </c>
      <c r="H33" s="30" t="str">
        <f>IF(G33="МИКРО",IF(F33="муж",L33,M33),IF(G33="МИНИ",IF(F33="муж",N33,O33),IF(G33="Полумарафон",IF(F33="муж",P33,Q33),IF(G33="Марафон",IF(F33="муж",R33,S33)))))</f>
        <v>Open «Элита» мужчины 17+</v>
      </c>
      <c r="I33" s="33" t="s">
        <v>324</v>
      </c>
      <c r="J33" s="29" t="s">
        <v>431</v>
      </c>
      <c r="L33" s="9" t="str">
        <f>IF($A$1-E33&lt;=6,"Дети до 6 лет","Уточнить")</f>
        <v>Уточнить</v>
      </c>
      <c r="M33" s="9" t="str">
        <f>IF($A$1-E33&lt;=6,"Дети до 6 лет","Уточнить")</f>
        <v>Уточнить</v>
      </c>
      <c r="N33" s="9" t="str">
        <f>IF($A$1-E33&gt;=15,"Open мужчины -15 лет и старше",IF($A$1-E33&gt;=12,"Начинающие мальчики -12-14 лет",IF($A$1-E33&gt;=9,"Мальчики - 9-11 лет",IF($A$1-E33&lt;=8,"Младшие мальчики до 8 лет","Уточнить"))))</f>
        <v>Open мужчины -15 лет и старше</v>
      </c>
      <c r="O33" s="9" t="str">
        <f>IF($A$1-E33&gt;=15,"Open женщины 15+",IF($A$1-E33&gt;=12,"Девушки -12-14 лет",IF($A$1-E33&gt;=9,"Начинающие девочки - 9-11 лет",IF($A$1-E33&lt;=8,"Девочки до 8 лет","Уточнить"))))</f>
        <v>Open женщины 15+</v>
      </c>
      <c r="P33" s="9" t="str">
        <f>IF($A$1-E33&gt;=45,"Мастерс 45+",IF($A$1-E33&gt;=24,"Элита мужчины 24-44 года",IF($A$1-E33&gt;=17,"U23 - 17-23 года",IF($A$1-E33&gt;=14,"Юноши 14-16 лет",IF($A$1-E33&lt;=13,"Мальчики до 13 лет","Уточнить")))))</f>
        <v>Элита мужчины 24-44 года</v>
      </c>
      <c r="Q33" s="9" t="str">
        <f>IF($A$1-E33&gt;=17,"Элита женщины 17+","Уточнить")</f>
        <v>Элита женщины 17+</v>
      </c>
      <c r="R33" s="9" t="str">
        <f>IF($A$1-E33&gt;=45,"Мастерс 45++",IF($A$1-E33&gt;=17,"Open «Элита» мужчины 17+","Уточнить"))</f>
        <v>Open «Элита» мужчины 17+</v>
      </c>
      <c r="S33" s="9" t="str">
        <f>IF($A$1-E33&gt;=17,"Open «Элита» женщины 17+","Уточнить")</f>
        <v>Open «Элита» женщины 17+</v>
      </c>
    </row>
    <row r="34" spans="1:19" ht="12.75">
      <c r="B34" s="27">
        <v>1041</v>
      </c>
      <c r="C34" s="10" t="s">
        <v>132</v>
      </c>
      <c r="D34" s="10" t="s">
        <v>35</v>
      </c>
      <c r="E34" s="10">
        <v>1981</v>
      </c>
      <c r="F34" s="10" t="s">
        <v>15</v>
      </c>
      <c r="G34" s="10" t="s">
        <v>16</v>
      </c>
      <c r="H34" s="11" t="str">
        <f>IF(G34="МИКРО",IF(F34="муж",L34,M34),IF(G34="МИНИ",IF(F34="муж",N34,O34),IF(G34="Полумарафон",IF(F34="муж",P34,Q34),IF(G34="Марафон",IF(F34="муж",R34,S34)))))</f>
        <v>Open «Элита» мужчины 17+</v>
      </c>
      <c r="I34" s="29" t="s">
        <v>320</v>
      </c>
      <c r="J34" s="29" t="s">
        <v>433</v>
      </c>
      <c r="L34" s="9" t="str">
        <f>IF($A$1-E34&lt;=6,"Дети до 6 лет","Уточнить")</f>
        <v>Уточнить</v>
      </c>
      <c r="M34" s="9" t="str">
        <f>IF($A$1-E34&lt;=6,"Дети до 6 лет","Уточнить")</f>
        <v>Уточнить</v>
      </c>
      <c r="N34" s="9" t="str">
        <f>IF($A$1-E34&gt;=15,"Open мужчины -15 лет и старше",IF($A$1-E34&gt;=12,"Начинающие мальчики -12-14 лет",IF($A$1-E34&gt;=9,"Мальчики - 9-11 лет",IF($A$1-E34&lt;=8,"Младшие мальчики до 8 лет","Уточнить"))))</f>
        <v>Open мужчины -15 лет и старше</v>
      </c>
      <c r="O34" s="9" t="str">
        <f>IF($A$1-E34&gt;=15,"Open женщины 15+",IF($A$1-E34&gt;=12,"Девушки -12-14 лет",IF($A$1-E34&gt;=9,"Начинающие девочки - 9-11 лет",IF($A$1-E34&lt;=8,"Девочки до 8 лет","Уточнить"))))</f>
        <v>Open женщины 15+</v>
      </c>
      <c r="P34" s="9" t="str">
        <f>IF($A$1-E34&gt;=45,"Мастерс 45+",IF($A$1-E34&gt;=24,"Элита мужчины 24-44 года",IF($A$1-E34&gt;=17,"U23 - 17-23 года",IF($A$1-E34&gt;=14,"Юноши 14-16 лет",IF($A$1-E34&lt;=13,"Мальчики до 13 лет","Уточнить")))))</f>
        <v>Элита мужчины 24-44 года</v>
      </c>
      <c r="Q34" s="9" t="str">
        <f>IF($A$1-E34&gt;=17,"Элита женщины 17+","Уточнить")</f>
        <v>Элита женщины 17+</v>
      </c>
      <c r="R34" s="9" t="str">
        <f>IF($A$1-E34&gt;=45,"Мастерс 45++",IF($A$1-E34&gt;=17,"Open «Элита» мужчины 17+","Уточнить"))</f>
        <v>Open «Элита» мужчины 17+</v>
      </c>
      <c r="S34" s="9" t="str">
        <f>IF($A$1-E34&gt;=17,"Open «Элита» женщины 17+","Уточнить")</f>
        <v>Open «Элита» женщины 17+</v>
      </c>
    </row>
    <row r="35" spans="1:19" ht="12.75">
      <c r="B35" s="30">
        <v>1056</v>
      </c>
      <c r="C35" s="10" t="s">
        <v>120</v>
      </c>
      <c r="D35" s="10" t="s">
        <v>35</v>
      </c>
      <c r="E35" s="10">
        <v>1982</v>
      </c>
      <c r="F35" s="10" t="s">
        <v>15</v>
      </c>
      <c r="G35" s="10" t="s">
        <v>16</v>
      </c>
      <c r="H35" s="11" t="str">
        <f>IF(G35="МИКРО",IF(F35="муж",L35,M35),IF(G35="МИНИ",IF(F35="муж",N35,O35),IF(G35="Полумарафон",IF(F35="муж",P35,Q35),IF(G35="Марафон",IF(F35="муж",R35,S35)))))</f>
        <v>Open «Элита» мужчины 17+</v>
      </c>
      <c r="I35" s="29" t="s">
        <v>321</v>
      </c>
      <c r="J35" s="29" t="s">
        <v>435</v>
      </c>
      <c r="L35" s="9" t="str">
        <f>IF($A$1-E35&lt;=6,"Дети до 6 лет","Уточнить")</f>
        <v>Уточнить</v>
      </c>
      <c r="M35" s="9" t="str">
        <f>IF($A$1-E35&lt;=6,"Дети до 6 лет","Уточнить")</f>
        <v>Уточнить</v>
      </c>
      <c r="N35" s="9" t="str">
        <f>IF($A$1-E35&gt;=15,"Open мужчины -15 лет и старше",IF($A$1-E35&gt;=12,"Начинающие мальчики -12-14 лет",IF($A$1-E35&gt;=9,"Мальчики - 9-11 лет",IF($A$1-E35&lt;=8,"Младшие мальчики до 8 лет","Уточнить"))))</f>
        <v>Open мужчины -15 лет и старше</v>
      </c>
      <c r="O35" s="9" t="str">
        <f>IF($A$1-E35&gt;=15,"Open женщины 15+",IF($A$1-E35&gt;=12,"Девушки -12-14 лет",IF($A$1-E35&gt;=9,"Начинающие девочки - 9-11 лет",IF($A$1-E35&lt;=8,"Девочки до 8 лет","Уточнить"))))</f>
        <v>Open женщины 15+</v>
      </c>
      <c r="P35" s="9" t="str">
        <f>IF($A$1-E35&gt;=45,"Мастерс 45+",IF($A$1-E35&gt;=24,"Элита мужчины 24-44 года",IF($A$1-E35&gt;=17,"U23 - 17-23 года",IF($A$1-E35&gt;=14,"Юноши 14-16 лет",IF($A$1-E35&lt;=13,"Мальчики до 13 лет","Уточнить")))))</f>
        <v>Элита мужчины 24-44 года</v>
      </c>
      <c r="Q35" s="9" t="str">
        <f>IF($A$1-E35&gt;=17,"Элита женщины 17+","Уточнить")</f>
        <v>Элита женщины 17+</v>
      </c>
      <c r="R35" s="9" t="str">
        <f>IF($A$1-E35&gt;=45,"Мастерс 45++",IF($A$1-E35&gt;=17,"Open «Элита» мужчины 17+","Уточнить"))</f>
        <v>Open «Элита» мужчины 17+</v>
      </c>
      <c r="S35" s="9" t="str">
        <f>IF($A$1-E35&gt;=17,"Open «Элита» женщины 17+","Уточнить")</f>
        <v>Open «Элита» женщины 17+</v>
      </c>
    </row>
    <row r="36" spans="1:19" ht="12.75">
      <c r="B36" s="10">
        <v>438</v>
      </c>
      <c r="C36" s="7" t="s">
        <v>74</v>
      </c>
      <c r="D36" s="7" t="s">
        <v>17</v>
      </c>
      <c r="E36" s="7">
        <v>1980</v>
      </c>
      <c r="F36" s="10" t="s">
        <v>15</v>
      </c>
      <c r="G36" s="7" t="s">
        <v>16</v>
      </c>
      <c r="H36" s="11" t="str">
        <f>IF(G36="МИКРО",IF(F36="муж",L36,M36),IF(G36="МИНИ",IF(F36="муж",N36,O36),IF(G36="Полумарафон",IF(F36="муж",P36,Q36),IF(G36="Марафон",IF(F36="муж",R36,S36)))))</f>
        <v>Open «Элита» мужчины 17+</v>
      </c>
      <c r="I36" s="29" t="s">
        <v>331</v>
      </c>
      <c r="J36" s="29" t="s">
        <v>437</v>
      </c>
      <c r="L36" s="9" t="str">
        <f>IF($A$1-E36&lt;=6,"Дети до 6 лет","Уточнить")</f>
        <v>Уточнить</v>
      </c>
      <c r="M36" s="9" t="str">
        <f>IF($A$1-E36&lt;=6,"Дети до 6 лет","Уточнить")</f>
        <v>Уточнить</v>
      </c>
      <c r="N36" s="9" t="str">
        <f>IF($A$1-E36&gt;=15,"Open мужчины -15 лет и старше",IF($A$1-E36&gt;=12,"Начинающие мальчики -12-14 лет",IF($A$1-E36&gt;=9,"Мальчики - 9-11 лет",IF($A$1-E36&lt;=8,"Младшие мальчики до 8 лет","Уточнить"))))</f>
        <v>Open мужчины -15 лет и старше</v>
      </c>
      <c r="O36" s="9" t="str">
        <f>IF($A$1-E36&gt;=15,"Open женщины 15+",IF($A$1-E36&gt;=12,"Девушки -12-14 лет",IF($A$1-E36&gt;=9,"Начинающие девочки - 9-11 лет",IF($A$1-E36&lt;=8,"Девочки до 8 лет","Уточнить"))))</f>
        <v>Open женщины 15+</v>
      </c>
      <c r="P36" s="9" t="str">
        <f>IF($A$1-E36&gt;=45,"Мастерс 45+",IF($A$1-E36&gt;=24,"Элита мужчины 24-44 года",IF($A$1-E36&gt;=17,"U23 - 17-23 года",IF($A$1-E36&gt;=14,"Юноши 14-16 лет",IF($A$1-E36&lt;=13,"Мальчики до 13 лет","Уточнить")))))</f>
        <v>Элита мужчины 24-44 года</v>
      </c>
      <c r="Q36" s="9" t="str">
        <f>IF($A$1-E36&gt;=17,"Элита женщины 17+","Уточнить")</f>
        <v>Элита женщины 17+</v>
      </c>
      <c r="R36" s="9" t="str">
        <f>IF($A$1-E36&gt;=45,"Мастерс 45++",IF($A$1-E36&gt;=17,"Open «Элита» мужчины 17+","Уточнить"))</f>
        <v>Open «Элита» мужчины 17+</v>
      </c>
      <c r="S36" s="9" t="str">
        <f>IF($A$1-E36&gt;=17,"Open «Элита» женщины 17+","Уточнить")</f>
        <v>Open «Элита» женщины 17+</v>
      </c>
    </row>
    <row r="37" spans="1:19" ht="12.75">
      <c r="B37" s="10">
        <v>86</v>
      </c>
      <c r="C37" s="7" t="s">
        <v>170</v>
      </c>
      <c r="D37" s="7" t="s">
        <v>14</v>
      </c>
      <c r="E37" s="7">
        <v>1982</v>
      </c>
      <c r="F37" s="10" t="s">
        <v>15</v>
      </c>
      <c r="G37" s="7" t="s">
        <v>16</v>
      </c>
      <c r="H37" s="11" t="str">
        <f>IF(G37="МИКРО",IF(F37="муж",L37,M37),IF(G37="МИНИ",IF(F37="муж",N37,O37),IF(G37="Полумарафон",IF(F37="муж",P37,Q37),IF(G37="Марафон",IF(F37="муж",R37,S37)))))</f>
        <v>Open «Элита» мужчины 17+</v>
      </c>
      <c r="I37" s="29" t="s">
        <v>358</v>
      </c>
      <c r="J37" s="29" t="s">
        <v>441</v>
      </c>
      <c r="L37" s="9" t="str">
        <f>IF($A$1-E37&lt;=6,"Дети до 6 лет","Уточнить")</f>
        <v>Уточнить</v>
      </c>
      <c r="M37" s="9" t="str">
        <f>IF($A$1-E37&lt;=6,"Дети до 6 лет","Уточнить")</f>
        <v>Уточнить</v>
      </c>
      <c r="N37" s="9" t="str">
        <f>IF($A$1-E37&gt;=15,"Open мужчины -15 лет и старше",IF($A$1-E37&gt;=12,"Начинающие мальчики -12-14 лет",IF($A$1-E37&gt;=9,"Мальчики - 9-11 лет",IF($A$1-E37&lt;=8,"Младшие мальчики до 8 лет","Уточнить"))))</f>
        <v>Open мужчины -15 лет и старше</v>
      </c>
      <c r="O37" s="9" t="str">
        <f>IF($A$1-E37&gt;=15,"Open женщины 15+",IF($A$1-E37&gt;=12,"Девушки -12-14 лет",IF($A$1-E37&gt;=9,"Начинающие девочки - 9-11 лет",IF($A$1-E37&lt;=8,"Девочки до 8 лет","Уточнить"))))</f>
        <v>Open женщины 15+</v>
      </c>
      <c r="P37" s="9" t="str">
        <f>IF($A$1-E37&gt;=45,"Мастерс 45+",IF($A$1-E37&gt;=24,"Элита мужчины 24-44 года",IF($A$1-E37&gt;=17,"U23 - 17-23 года",IF($A$1-E37&gt;=14,"Юноши 14-16 лет",IF($A$1-E37&lt;=13,"Мальчики до 13 лет","Уточнить")))))</f>
        <v>Элита мужчины 24-44 года</v>
      </c>
      <c r="Q37" s="9" t="str">
        <f>IF($A$1-E37&gt;=17,"Элита женщины 17+","Уточнить")</f>
        <v>Элита женщины 17+</v>
      </c>
      <c r="R37" s="9" t="str">
        <f>IF($A$1-E37&gt;=45,"Мастерс 45++",IF($A$1-E37&gt;=17,"Open «Элита» мужчины 17+","Уточнить"))</f>
        <v>Open «Элита» мужчины 17+</v>
      </c>
      <c r="S37" s="9" t="str">
        <f>IF($A$1-E37&gt;=17,"Open «Элита» женщины 17+","Уточнить")</f>
        <v>Open «Элита» женщины 17+</v>
      </c>
    </row>
    <row r="38" spans="1:19" ht="12.75">
      <c r="B38" s="10">
        <v>1093</v>
      </c>
      <c r="C38" s="10" t="s">
        <v>85</v>
      </c>
      <c r="D38" s="10" t="s">
        <v>86</v>
      </c>
      <c r="E38" s="10">
        <v>1991</v>
      </c>
      <c r="F38" s="10" t="s">
        <v>15</v>
      </c>
      <c r="G38" s="10" t="s">
        <v>16</v>
      </c>
      <c r="H38" s="11" t="str">
        <f>IF(G38="МИКРО",IF(F38="муж",L38,M38),IF(G38="МИНИ",IF(F38="муж",N38,O38),IF(G38="Полумарафон",IF(F38="муж",P38,Q38),IF(G38="Марафон",IF(F38="муж",R38,S38)))))</f>
        <v>Open «Элита» мужчины 17+</v>
      </c>
      <c r="I38" s="29" t="s">
        <v>344</v>
      </c>
      <c r="J38" s="29" t="s">
        <v>442</v>
      </c>
      <c r="L38" s="9" t="str">
        <f>IF($A$1-E38&lt;=6,"Дети до 6 лет","Уточнить")</f>
        <v>Уточнить</v>
      </c>
      <c r="M38" s="9" t="str">
        <f>IF($A$1-E38&lt;=6,"Дети до 6 лет","Уточнить")</f>
        <v>Уточнить</v>
      </c>
      <c r="N38" s="9" t="str">
        <f>IF($A$1-E38&gt;=15,"Open мужчины -15 лет и старше",IF($A$1-E38&gt;=12,"Начинающие мальчики -12-14 лет",IF($A$1-E38&gt;=9,"Мальчики - 9-11 лет",IF($A$1-E38&lt;=8,"Младшие мальчики до 8 лет","Уточнить"))))</f>
        <v>Open мужчины -15 лет и старше</v>
      </c>
      <c r="O38" s="9" t="str">
        <f>IF($A$1-E38&gt;=15,"Open женщины 15+",IF($A$1-E38&gt;=12,"Девушки -12-14 лет",IF($A$1-E38&gt;=9,"Начинающие девочки - 9-11 лет",IF($A$1-E38&lt;=8,"Девочки до 8 лет","Уточнить"))))</f>
        <v>Open женщины 15+</v>
      </c>
      <c r="P38" s="9" t="str">
        <f>IF($A$1-E38&gt;=45,"Мастерс 45+",IF($A$1-E38&gt;=24,"Элита мужчины 24-44 года",IF($A$1-E38&gt;=17,"U23 - 17-23 года",IF($A$1-E38&gt;=14,"Юноши 14-16 лет",IF($A$1-E38&lt;=13,"Мальчики до 13 лет","Уточнить")))))</f>
        <v>Элита мужчины 24-44 года</v>
      </c>
      <c r="Q38" s="9" t="str">
        <f>IF($A$1-E38&gt;=17,"Элита женщины 17+","Уточнить")</f>
        <v>Элита женщины 17+</v>
      </c>
      <c r="R38" s="9" t="str">
        <f>IF($A$1-E38&gt;=45,"Мастерс 45++",IF($A$1-E38&gt;=17,"Open «Элита» мужчины 17+","Уточнить"))</f>
        <v>Open «Элита» мужчины 17+</v>
      </c>
      <c r="S38" s="9" t="str">
        <f>IF($A$1-E38&gt;=17,"Open «Элита» женщины 17+","Уточнить")</f>
        <v>Open «Элита» женщины 17+</v>
      </c>
    </row>
    <row r="39" spans="1:19" ht="12.75">
      <c r="B39" s="10">
        <v>1039</v>
      </c>
      <c r="C39" s="10" t="s">
        <v>152</v>
      </c>
      <c r="D39" s="10" t="s">
        <v>153</v>
      </c>
      <c r="E39" s="10">
        <v>1995</v>
      </c>
      <c r="F39" s="10" t="s">
        <v>15</v>
      </c>
      <c r="G39" s="10" t="s">
        <v>16</v>
      </c>
      <c r="H39" s="11" t="str">
        <f>IF(G39="МИКРО",IF(F39="муж",L39,M39),IF(G39="МИНИ",IF(F39="муж",N39,O39),IF(G39="Полумарафон",IF(F39="муж",P39,Q39),IF(G39="Марафон",IF(F39="муж",R39,S39)))))</f>
        <v>Open «Элита» мужчины 17+</v>
      </c>
      <c r="I39" s="27"/>
      <c r="J39" s="29" t="s">
        <v>443</v>
      </c>
      <c r="L39" s="9" t="str">
        <f>IF($A$1-E39&lt;=6,"Дети до 6 лет","Уточнить")</f>
        <v>Уточнить</v>
      </c>
      <c r="M39" s="9" t="str">
        <f>IF($A$1-E39&lt;=6,"Дети до 6 лет","Уточнить")</f>
        <v>Уточнить</v>
      </c>
      <c r="N39" s="9" t="str">
        <f>IF($A$1-E39&gt;=15,"Open мужчины - от 15 лет",IF($A$1-E39&gt;=12,"Начинающие мальчики -12-14 лет",IF($A$1-E39&gt;=9,"Мальчики - 9-11 лет",IF($A$1-E39&lt;=8,"Младшие мальчики до 8 лет","Уточнить"))))</f>
        <v>Open мужчины - от 15 лет</v>
      </c>
      <c r="O39" s="9" t="str">
        <f>IF($A$1-E39&gt;=15,"Open женщины 15+",IF($A$1-E39&gt;=12,"Девушки -12-14 лет",IF($A$1-E39&gt;=9,"Начинающие девочки - 9-11 лет",IF($A$1-E39&lt;=8,"Девочки до 8 лет","Уточнить"))))</f>
        <v>Open женщины 15+</v>
      </c>
      <c r="P39" s="9" t="str">
        <f>IF($A$1-E39&gt;=45,"Мастерс 45+",IF($A$1-E39&gt;=24,"Элита мужчины 24-44 года",IF($A$1-E39&gt;=17,"U23 - 17-23 года",IF($A$1-E39&gt;=14,"Юноши 14-16 лет",IF($A$1-E39&lt;=13,"Мальчики до 13 лет","Уточнить")))))</f>
        <v>Элита мужчины 24-44 года</v>
      </c>
      <c r="Q39" s="9" t="str">
        <f>IF($A$1-E39&gt;=17,"Элита женщины 17+","Уточнить")</f>
        <v>Элита женщины 17+</v>
      </c>
      <c r="R39" s="9" t="str">
        <f>IF($A$1-E39&gt;=45,"Мастерс 45++",IF($A$1-E39&gt;=17,"Open «Элита» мужчины 17+","Уточнить"))</f>
        <v>Open «Элита» мужчины 17+</v>
      </c>
      <c r="S39" s="9" t="str">
        <f>IF($A$1-E39&gt;=17,"Open «Элита» женщины 17+","Уточнить")</f>
        <v>Open «Элита» женщины 17+</v>
      </c>
    </row>
    <row r="40" spans="1:19" ht="12.75">
      <c r="A40" s="27"/>
      <c r="B40" s="10">
        <v>1047</v>
      </c>
      <c r="C40" s="10" t="s">
        <v>230</v>
      </c>
      <c r="D40" s="10" t="s">
        <v>14</v>
      </c>
      <c r="E40" s="10">
        <v>1994</v>
      </c>
      <c r="F40" s="10" t="s">
        <v>15</v>
      </c>
      <c r="G40" s="10" t="s">
        <v>16</v>
      </c>
      <c r="H40" s="11" t="str">
        <f>IF(G40="МИКРО",IF(F40="муж",L40,M40),IF(G40="МИНИ",IF(F40="муж",N40,O40),IF(G40="Полумарафон",IF(F40="муж",P40,Q40),IF(G40="Марафон",IF(F40="муж",R40,S40)))))</f>
        <v>Open «Элита» мужчины 17+</v>
      </c>
      <c r="I40" s="29" t="s">
        <v>389</v>
      </c>
      <c r="J40" s="27"/>
      <c r="K40" s="27"/>
      <c r="L40" s="9" t="str">
        <f>IF($A$1-E40&lt;=6,"Дети до 6 лет","Уточнить")</f>
        <v>Уточнить</v>
      </c>
      <c r="M40" s="9" t="str">
        <f>IF($A$1-E40&lt;=6,"Дети до 6 лет","Уточнить")</f>
        <v>Уточнить</v>
      </c>
      <c r="N40" s="9" t="str">
        <f>IF($A$1-E40&gt;=15,"Open мужчины -15 лет и старше",IF($A$1-E40&gt;=12,"Начинающие мальчики -12-14 лет",IF($A$1-E40&gt;=9,"Мальчики - 9-11 лет",IF($A$1-E40&lt;=8,"Младшие мальчики до 8 лет","Уточнить"))))</f>
        <v>Open мужчины -15 лет и старше</v>
      </c>
      <c r="O40" s="9" t="str">
        <f>IF($A$1-E40&gt;=15,"Open женщины 15+",IF($A$1-E40&gt;=12,"Девушки -12-14 лет",IF($A$1-E40&gt;=9,"Начинающие девочки - 9-11 лет",IF($A$1-E40&lt;=8,"Девочки до 8 лет","Уточнить"))))</f>
        <v>Open женщины 15+</v>
      </c>
      <c r="P40" s="9" t="str">
        <f>IF($A$1-E40&gt;=45,"Мастерс 45+",IF($A$1-E40&gt;=24,"Элита мужчины 24-44 года",IF($A$1-E40&gt;=17,"U23 - 17-23 года",IF($A$1-E40&gt;=14,"Юноши 14-16 лет",IF($A$1-E40&lt;=13,"Мальчики до 13 лет","Уточнить")))))</f>
        <v>Элита мужчины 24-44 года</v>
      </c>
      <c r="Q40" s="9" t="str">
        <f>IF($A$1-E40&gt;=17,"Элита женщины 17+","Уточнить")</f>
        <v>Элита женщины 17+</v>
      </c>
      <c r="R40" s="9" t="str">
        <f>IF($A$1-E40&gt;=45,"Мастерс 45++",IF($A$1-E40&gt;=17,"Open «Элита» мужчины 17+","Уточнить"))</f>
        <v>Open «Элита» мужчины 17+</v>
      </c>
      <c r="S40" s="9" t="str">
        <f>IF($A$1-E40&gt;=17,"Open «Элита» женщины 17+","Уточнить")</f>
        <v>Open «Элита» женщины 17+</v>
      </c>
    </row>
    <row r="41" spans="1:19" ht="12.75">
      <c r="B41" s="10">
        <v>28</v>
      </c>
      <c r="C41" s="10" t="s">
        <v>137</v>
      </c>
      <c r="D41" s="10" t="s">
        <v>17</v>
      </c>
      <c r="E41" s="10">
        <v>1994</v>
      </c>
      <c r="F41" s="10" t="s">
        <v>15</v>
      </c>
      <c r="G41" s="10" t="s">
        <v>16</v>
      </c>
      <c r="H41" s="11" t="str">
        <f>IF(G41="МИКРО",IF(F41="муж",L41,M41),IF(G41="МИНИ",IF(F41="муж",N41,O41),IF(G41="Полумарафон",IF(F41="муж",P41,Q41),IF(G41="Марафон",IF(F41="муж",R41,S41)))))</f>
        <v>Open «Элита» мужчины 17+</v>
      </c>
      <c r="I41" s="29" t="s">
        <v>309</v>
      </c>
      <c r="J41" s="27"/>
      <c r="L41" s="9" t="str">
        <f>IF($A$1-E41&lt;=6,"Дети до 6 лет","Уточнить")</f>
        <v>Уточнить</v>
      </c>
      <c r="M41" s="9" t="str">
        <f>IF($A$1-E41&lt;=6,"Дети до 6 лет","Уточнить")</f>
        <v>Уточнить</v>
      </c>
      <c r="N41" s="9" t="str">
        <f>IF($A$1-E41&gt;=15,"Open мужчины -15 лет и старше",IF($A$1-E41&gt;=12,"Начинающие мальчики -12-14 лет",IF($A$1-E41&gt;=9,"Мальчики - 9-11 лет",IF($A$1-E41&lt;=8,"Младшие мальчики до 8 лет","Уточнить"))))</f>
        <v>Open мужчины -15 лет и старше</v>
      </c>
      <c r="O41" s="9" t="str">
        <f>IF($A$1-E41&gt;=15,"Open женщины 15+",IF($A$1-E41&gt;=12,"Девушки -12-14 лет",IF($A$1-E41&gt;=9,"Начинающие девочки - 9-11 лет",IF($A$1-E41&lt;=8,"Девочки до 8 лет","Уточнить"))))</f>
        <v>Open женщины 15+</v>
      </c>
      <c r="P41" s="9" t="str">
        <f>IF($A$1-E41&gt;=45,"Мастерс 45+",IF($A$1-E41&gt;=24,"Элита мужчины 24-44 года",IF($A$1-E41&gt;=17,"U23 - 17-23 года",IF($A$1-E41&gt;=14,"Юноши 14-16 лет",IF($A$1-E41&lt;=13,"Мальчики до 13 лет","Уточнить")))))</f>
        <v>Элита мужчины 24-44 года</v>
      </c>
      <c r="Q41" s="9" t="str">
        <f>IF($A$1-E41&gt;=17,"Элита женщины 17+","Уточнить")</f>
        <v>Элита женщины 17+</v>
      </c>
      <c r="R41" s="9" t="str">
        <f>IF($A$1-E41&gt;=45,"Мастерс 45++",IF($A$1-E41&gt;=17,"Open «Элита» мужчины 17+","Уточнить"))</f>
        <v>Open «Элита» мужчины 17+</v>
      </c>
      <c r="S41" s="9" t="str">
        <f>IF($A$1-E41&gt;=17,"Open «Элита» женщины 17+","Уточнить")</f>
        <v>Open «Элита» женщины 17+</v>
      </c>
    </row>
    <row r="42" spans="1:19" ht="12.75">
      <c r="B42" s="10">
        <v>42</v>
      </c>
      <c r="C42" s="10" t="s">
        <v>83</v>
      </c>
      <c r="D42" s="10" t="s">
        <v>47</v>
      </c>
      <c r="E42" s="10">
        <v>1987</v>
      </c>
      <c r="F42" s="10" t="s">
        <v>15</v>
      </c>
      <c r="G42" s="10" t="s">
        <v>16</v>
      </c>
      <c r="H42" s="11" t="str">
        <f>IF(G42="МИКРО",IF(F42="муж",L42,M42),IF(G42="МИНИ",IF(F42="муж",N42,O42),IF(G42="Полумарафон",IF(F42="муж",P42,Q42),IF(G42="Марафон",IF(F42="муж",R42,S42)))))</f>
        <v>Open «Элита» мужчины 17+</v>
      </c>
      <c r="I42" s="29" t="s">
        <v>352</v>
      </c>
      <c r="J42" s="27"/>
      <c r="L42" s="9" t="str">
        <f>IF($A$1-E42&lt;=6,"Дети до 6 лет","Уточнить")</f>
        <v>Уточнить</v>
      </c>
      <c r="M42" s="9" t="str">
        <f>IF($A$1-E42&lt;=6,"Дети до 6 лет","Уточнить")</f>
        <v>Уточнить</v>
      </c>
      <c r="N42" s="9" t="str">
        <f>IF($A$1-E42&gt;=15,"Open мужчины - от 15 лет",IF($A$1-E42&gt;=12,"Начинающие мальчики -12-14 лет",IF($A$1-E42&gt;=9,"Мальчики - 9-11 лет",IF($A$1-E42&lt;=8,"Младшие мальчики до 8 лет","Уточнить"))))</f>
        <v>Open мужчины - от 15 лет</v>
      </c>
      <c r="O42" s="9" t="str">
        <f>IF($A$1-E42&gt;=15,"Open женщины 15+",IF($A$1-E42&gt;=12,"Девушки -12-14 лет",IF($A$1-E42&gt;=9,"Начинающие девочки - 9-11 лет",IF($A$1-E42&lt;=8,"Девочки до 8 лет","Уточнить"))))</f>
        <v>Open женщины 15+</v>
      </c>
      <c r="P42" s="9" t="str">
        <f>IF($A$1-E42&gt;=45,"Мастерс 45+",IF($A$1-E42&gt;=24,"Элита мужчины 24-44 года",IF($A$1-E42&gt;=17,"U23 - 17-23 года",IF($A$1-E42&gt;=14,"Юноши 14-16 лет",IF($A$1-E42&lt;=13,"Мальчики до 13 лет","Уточнить")))))</f>
        <v>Элита мужчины 24-44 года</v>
      </c>
      <c r="Q42" s="9" t="str">
        <f>IF($A$1-E42&gt;=17,"Элита женщины 17+","Уточнить")</f>
        <v>Элита женщины 17+</v>
      </c>
      <c r="R42" s="9" t="str">
        <f>IF($A$1-E42&gt;=45,"Мастерс 45++",IF($A$1-E42&gt;=17,"Open «Элита» мужчины 17+","Уточнить"))</f>
        <v>Open «Элита» мужчины 17+</v>
      </c>
      <c r="S42" s="9" t="str">
        <f>IF($A$1-E42&gt;=17,"Open «Элита» женщины 17+","Уточнить")</f>
        <v>Open «Элита» женщины 17+</v>
      </c>
    </row>
    <row r="43" spans="1:19" ht="12.75">
      <c r="B43" s="27">
        <v>1050</v>
      </c>
      <c r="C43" s="10" t="s">
        <v>228</v>
      </c>
      <c r="D43" s="10" t="s">
        <v>229</v>
      </c>
      <c r="E43" s="10">
        <v>1994</v>
      </c>
      <c r="F43" s="10" t="s">
        <v>15</v>
      </c>
      <c r="G43" s="10" t="s">
        <v>16</v>
      </c>
      <c r="H43" s="11" t="str">
        <f>IF(G43="МИКРО",IF(F43="муж",L43,M43),IF(G43="МИНИ",IF(F43="муж",N43,O43),IF(G43="Полумарафон",IF(F43="муж",P43,Q43),IF(G43="Марафон",IF(F43="муж",R43,S43)))))</f>
        <v>Open «Элита» мужчины 17+</v>
      </c>
      <c r="I43" s="29" t="s">
        <v>367</v>
      </c>
      <c r="J43" s="27"/>
      <c r="L43" s="9" t="str">
        <f>IF($A$1-E43&lt;=6,"Дети до 6 лет","Уточнить")</f>
        <v>Уточнить</v>
      </c>
      <c r="M43" s="9" t="str">
        <f>IF($A$1-E43&lt;=6,"Дети до 6 лет","Уточнить")</f>
        <v>Уточнить</v>
      </c>
      <c r="N43" s="9" t="str">
        <f>IF($A$1-E43&gt;=15,"Open мужчины -15 лет и старше",IF($A$1-E43&gt;=12,"Начинающие мальчики -12-14 лет",IF($A$1-E43&gt;=9,"Мальчики - 9-11 лет",IF($A$1-E43&lt;=8,"Младшие мальчики до 8 лет","Уточнить"))))</f>
        <v>Open мужчины -15 лет и старше</v>
      </c>
      <c r="O43" s="9" t="str">
        <f>IF($A$1-E43&gt;=15,"Open женщины 15+",IF($A$1-E43&gt;=12,"Девушки -12-14 лет",IF($A$1-E43&gt;=9,"Начинающие девочки - 9-11 лет",IF($A$1-E43&lt;=8,"Девочки до 8 лет","Уточнить"))))</f>
        <v>Open женщины 15+</v>
      </c>
      <c r="P43" s="9" t="str">
        <f>IF($A$1-E43&gt;=45,"Мастерс 45+",IF($A$1-E43&gt;=24,"Элита мужчины 24-44 года",IF($A$1-E43&gt;=17,"U23 - 17-23 года",IF($A$1-E43&gt;=14,"Юноши 14-16 лет",IF($A$1-E43&lt;=13,"Мальчики до 13 лет","Уточнить")))))</f>
        <v>Элита мужчины 24-44 года</v>
      </c>
      <c r="Q43" s="9" t="str">
        <f>IF($A$1-E43&gt;=17,"Элита женщины 17+","Уточнить")</f>
        <v>Элита женщины 17+</v>
      </c>
      <c r="R43" s="9" t="str">
        <f>IF($A$1-E43&gt;=45,"Мастерс 45++",IF($A$1-E43&gt;=17,"Open «Элита» мужчины 17+","Уточнить"))</f>
        <v>Open «Элита» мужчины 17+</v>
      </c>
      <c r="S43" s="9" t="str">
        <f>IF($A$1-E43&gt;=17,"Open «Элита» женщины 17+","Уточнить")</f>
        <v>Open «Элита» женщины 17+</v>
      </c>
    </row>
    <row r="44" spans="1:19" ht="12.75">
      <c r="B44" s="30">
        <v>1054</v>
      </c>
      <c r="C44" s="29" t="s">
        <v>284</v>
      </c>
      <c r="D44" s="29" t="s">
        <v>36</v>
      </c>
      <c r="E44" s="30">
        <v>1985</v>
      </c>
      <c r="F44" s="29" t="s">
        <v>15</v>
      </c>
      <c r="G44" s="29" t="s">
        <v>16</v>
      </c>
      <c r="H44" s="16" t="str">
        <f>IF(G44="МИКРО",IF(F44="муж",L44,M44),IF(G44="МИНИ",IF(F44="муж",N44,O44),IF(G44="Полумарафон",IF(F44="муж",P44,Q44),IF(G44="Марафон",IF(F44="муж",R44,S44)))))</f>
        <v>Open «Элита» мужчины 17+</v>
      </c>
      <c r="I44" s="29" t="s">
        <v>367</v>
      </c>
      <c r="L44" s="17" t="str">
        <f>IF($A$1-E44&lt;=6,"Дети до 6 лет","Уточнить")</f>
        <v>Уточнить</v>
      </c>
      <c r="M44" s="17" t="str">
        <f>IF($A$1-E44&lt;=6,"Дети до 6 лет","Уточнить")</f>
        <v>Уточнить</v>
      </c>
      <c r="N44" s="17" t="str">
        <f>IF($A$1-E44&gt;=15,"Open мужчины -15 лет и старше",IF($A$1-E44&gt;=12,"Начинающие мальчики -12-14 лет",IF($A$1-E44&gt;=9,"Мальчики - 9-11 лет",IF($A$1-E44&lt;=8,"Младшие мальчики до 8 лет","Уточнить"))))</f>
        <v>Open мужчины -15 лет и старше</v>
      </c>
      <c r="O44" s="17" t="str">
        <f>IF($A$1-E44&gt;=15,"Open женщины 15+",IF($A$1-E44&gt;=12,"Девушки -12-14 лет",IF($A$1-E44&gt;=9,"Начинающие девочки - 9-11 лет",IF($A$1-E44&lt;=8,"Девочки до 8 лет","Уточнить"))))</f>
        <v>Open женщины 15+</v>
      </c>
      <c r="P44" s="17" t="str">
        <f>IF($A$1-E44&gt;=45,"Мастерс 45+",IF($A$1-E44&gt;=24,"Элита мужчины 24-44 года",IF($A$1-E44&gt;=17,"U23 - 17-23 года",IF($A$1-E44&gt;=14,"Юноши 14-16 лет",IF($A$1-E44&lt;=13,"Мальчики до 13 лет","Уточнить")))))</f>
        <v>Элита мужчины 24-44 года</v>
      </c>
      <c r="Q44" s="17" t="str">
        <f>IF($A$1-E44&gt;=17,"Элита женщины 17+","Уточнить")</f>
        <v>Элита женщины 17+</v>
      </c>
      <c r="R44" s="17" t="str">
        <f>IF($A$1-E44&gt;=45,"Мастерс 45++",IF($A$1-E44&gt;=17,"Open «Элита» мужчины 17+","Уточнить"))</f>
        <v>Open «Элита» мужчины 17+</v>
      </c>
      <c r="S44" s="17" t="str">
        <f>IF($A$1-E44&gt;=17,"Open «Элита» женщины 17+","Уточнить")</f>
        <v>Open «Элита» женщины 17+</v>
      </c>
    </row>
    <row r="45" spans="1:19" ht="12.75">
      <c r="B45" s="10">
        <v>449</v>
      </c>
      <c r="C45" s="10" t="s">
        <v>75</v>
      </c>
      <c r="D45" s="10" t="s">
        <v>77</v>
      </c>
      <c r="E45" s="10">
        <v>1987</v>
      </c>
      <c r="F45" s="10" t="s">
        <v>15</v>
      </c>
      <c r="G45" s="10" t="s">
        <v>16</v>
      </c>
      <c r="H45" s="11" t="str">
        <f>IF(G45="МИКРО",IF(F45="муж",L45,M45),IF(G45="МИНИ",IF(F45="муж",N45,O45),IF(G45="Полумарафон",IF(F45="муж",P45,Q45),IF(G45="Марафон",IF(F45="муж",R45,S45)))))</f>
        <v>Open «Элита» мужчины 17+</v>
      </c>
      <c r="I45" s="29" t="s">
        <v>342</v>
      </c>
      <c r="J45" s="29" t="s">
        <v>434</v>
      </c>
      <c r="L45" s="9" t="str">
        <f>IF($A$1-E45&lt;=6,"Дети до 6 лет","Уточнить")</f>
        <v>Уточнить</v>
      </c>
      <c r="M45" s="9" t="str">
        <f>IF($A$1-E45&lt;=6,"Дети до 6 лет","Уточнить")</f>
        <v>Уточнить</v>
      </c>
      <c r="N45" s="9" t="str">
        <f>IF($A$1-E45&gt;=15,"Open мужчины -15 лет и старше",IF($A$1-E45&gt;=12,"Начинающие мальчики -12-14 лет",IF($A$1-E45&gt;=9,"Мальчики - 9-11 лет",IF($A$1-E45&lt;=8,"Младшие мальчики до 8 лет","Уточнить"))))</f>
        <v>Open мужчины -15 лет и старше</v>
      </c>
      <c r="O45" s="9" t="str">
        <f>IF($A$1-E45&gt;=15,"Open женщины 15+",IF($A$1-E45&gt;=12,"Девушки -12-14 лет",IF($A$1-E45&gt;=9,"Начинающие девочки - 9-11 лет",IF($A$1-E45&lt;=8,"Девочки до 8 лет","Уточнить"))))</f>
        <v>Open женщины 15+</v>
      </c>
      <c r="P45" s="9" t="str">
        <f>IF($A$1-E45&gt;=45,"Мастерс 45+",IF($A$1-E45&gt;=24,"Элита мужчины 24-44 года",IF($A$1-E45&gt;=17,"U23 - 17-23 года",IF($A$1-E45&gt;=14,"Юноши 14-16 лет",IF($A$1-E45&lt;=13,"Мальчики до 13 лет","Уточнить")))))</f>
        <v>Элита мужчины 24-44 года</v>
      </c>
      <c r="Q45" s="9" t="str">
        <f>IF($A$1-E45&gt;=17,"Элита женщины 17+","Уточнить")</f>
        <v>Элита женщины 17+</v>
      </c>
      <c r="R45" s="9" t="str">
        <f>IF($A$1-E45&gt;=45,"Мастерс 45++",IF($A$1-E45&gt;=17,"Open «Элита» мужчины 17+","Уточнить"))</f>
        <v>Open «Элита» мужчины 17+</v>
      </c>
      <c r="S45" s="9" t="str">
        <f>IF($A$1-E45&gt;=17,"Open «Элита» женщины 17+","Уточнить")</f>
        <v>Open «Элита» женщины 17+</v>
      </c>
    </row>
    <row r="46" spans="1:19" ht="12.75">
      <c r="B46" s="10">
        <v>798</v>
      </c>
      <c r="C46" s="10" t="s">
        <v>88</v>
      </c>
      <c r="D46" s="10" t="s">
        <v>23</v>
      </c>
      <c r="E46" s="10">
        <v>1994</v>
      </c>
      <c r="F46" s="10" t="s">
        <v>15</v>
      </c>
      <c r="G46" s="10" t="s">
        <v>16</v>
      </c>
      <c r="H46" s="8" t="str">
        <f>IF(G46="МИКРО",IF(F46="муж",L46,M46),IF(G46="МИНИ",IF(F46="муж",N46,O46),IF(G46="Полумарафон",IF(F46="муж",P46,Q46),IF(G46="Марафон",IF(F46="муж",R46,S46)))))</f>
        <v>Open «Элита» мужчины 17+</v>
      </c>
      <c r="I46" s="27"/>
      <c r="L46" s="9" t="str">
        <f>IF($A$1-E46&lt;=6,"Дети до 6 лет","Уточнить")</f>
        <v>Уточнить</v>
      </c>
      <c r="M46" s="9" t="str">
        <f>IF($A$1-E46&lt;=6,"Дети до 6 лет","Уточнить")</f>
        <v>Уточнить</v>
      </c>
      <c r="N46" s="9" t="str">
        <f>IF($A$1-E46&gt;=15,"Open мужчины -15 лет и старше",IF($A$1-E46&gt;=12,"Начинающие мальчики -12-14 лет",IF($A$1-E46&gt;=9,"Мальчики - 9-11 лет",IF($A$1-E46&lt;=8,"Младшие мальчики до 8 лет","Уточнить"))))</f>
        <v>Open мужчины -15 лет и старше</v>
      </c>
      <c r="O46" s="9" t="str">
        <f>IF($A$1-E46&gt;=15,"Open женщины 15+",IF($A$1-E46&gt;=12,"Девушки -12-14 лет",IF($A$1-E46&gt;=9,"Начинающие девочки - 9-11 лет",IF($A$1-E46&lt;=8,"Девочки до 8 лет","Уточнить"))))</f>
        <v>Open женщины 15+</v>
      </c>
      <c r="P46" s="9" t="str">
        <f>IF($A$1-E46&gt;=45,"Мастерс 45+",IF($A$1-E46&gt;=24,"Элита мужчины 24-44 года",IF($A$1-E46&gt;=17,"U23 - 17-23 года",IF($A$1-E46&gt;=14,"Юноши 14-16 лет",IF($A$1-E46&lt;=13,"Мальчики до 13 лет","Уточнить")))))</f>
        <v>Элита мужчины 24-44 года</v>
      </c>
      <c r="Q46" s="9" t="str">
        <f>IF($A$1-E46&gt;=17,"Элита женщины 17+","Уточнить")</f>
        <v>Элита женщины 17+</v>
      </c>
      <c r="R46" s="9" t="str">
        <f>IF($A$1-E46&gt;=45,"Мастерс 45++",IF($A$1-E46&gt;=17,"Open «Элита» мужчины 17+","Уточнить"))</f>
        <v>Open «Элита» мужчины 17+</v>
      </c>
      <c r="S46" s="9" t="str">
        <f>IF($A$1-E46&gt;=17,"Open «Элита» женщины 17+","Уточнить")</f>
        <v>Open «Элита» женщины 17+</v>
      </c>
    </row>
    <row r="47" spans="1:19" ht="12.75">
      <c r="B47" s="10">
        <v>928</v>
      </c>
      <c r="C47" s="10" t="s">
        <v>129</v>
      </c>
      <c r="D47" s="10" t="s">
        <v>130</v>
      </c>
      <c r="E47" s="10">
        <v>1983</v>
      </c>
      <c r="F47" s="10" t="s">
        <v>15</v>
      </c>
      <c r="G47" s="10" t="s">
        <v>16</v>
      </c>
      <c r="H47" s="11" t="str">
        <f>IF(G47="МИКРО",IF(F47="муж",L47,M47),IF(G47="МИНИ",IF(F47="муж",N47,O47),IF(G47="Полумарафон",IF(F47="муж",P47,Q47),IF(G47="Марафон",IF(F47="муж",R47,S47)))))</f>
        <v>Open «Элита» мужчины 17+</v>
      </c>
      <c r="I47" s="27"/>
      <c r="L47" s="9" t="str">
        <f>IF($A$1-E47&lt;=6,"Дети до 6 лет","Уточнить")</f>
        <v>Уточнить</v>
      </c>
      <c r="M47" s="9" t="str">
        <f>IF($A$1-E47&lt;=6,"Дети до 6 лет","Уточнить")</f>
        <v>Уточнить</v>
      </c>
      <c r="N47" s="9" t="str">
        <f>IF($A$1-E47&gt;=15,"Open мужчины - от 15 лет",IF($A$1-E47&gt;=12,"Начинающие мальчики -12-14 лет",IF($A$1-E47&gt;=9,"Мальчики - 9-11 лет",IF($A$1-E47&lt;=8,"Младшие мальчики до 8 лет","Уточнить"))))</f>
        <v>Open мужчины - от 15 лет</v>
      </c>
      <c r="O47" s="9" t="str">
        <f>IF($A$1-E47&gt;=15,"Open женщины 15+",IF($A$1-E47&gt;=12,"Девушки -12-14 лет",IF($A$1-E47&gt;=9,"Начинающие девочки - 9-11 лет",IF($A$1-E47&lt;=8,"Девочки до 8 лет","Уточнить"))))</f>
        <v>Open женщины 15+</v>
      </c>
      <c r="P47" s="9" t="str">
        <f>IF($A$1-E47&gt;=45,"Мастерс 45+",IF($A$1-E47&gt;=24,"Элита мужчины 24-44 года",IF($A$1-E47&gt;=17,"U23 - 17-23 года",IF($A$1-E47&gt;=14,"Юноши 14-16 лет",IF($A$1-E47&lt;=13,"Мальчики до 13 лет","Уточнить")))))</f>
        <v>Элита мужчины 24-44 года</v>
      </c>
      <c r="Q47" s="9" t="str">
        <f>IF($A$1-E47&gt;=17,"Элита женщины 17+","Уточнить")</f>
        <v>Элита женщины 17+</v>
      </c>
      <c r="R47" s="9" t="str">
        <f>IF($A$1-E47&gt;=45,"Мастерс 45++",IF($A$1-E47&gt;=17,"Open «Элита» мужчины 17+","Уточнить"))</f>
        <v>Open «Элита» мужчины 17+</v>
      </c>
      <c r="S47" s="9" t="str">
        <f>IF($A$1-E47&gt;=17,"Open «Элита» женщины 17+","Уточнить")</f>
        <v>Open «Элита» женщины 17+</v>
      </c>
    </row>
    <row r="48" spans="1:19" ht="12.75">
      <c r="B48" s="10">
        <v>1043</v>
      </c>
      <c r="C48" s="10" t="s">
        <v>46</v>
      </c>
      <c r="D48" s="10" t="s">
        <v>47</v>
      </c>
      <c r="E48" s="10">
        <v>1975</v>
      </c>
      <c r="F48" s="10" t="s">
        <v>15</v>
      </c>
      <c r="G48" s="10" t="s">
        <v>16</v>
      </c>
      <c r="H48" s="11" t="str">
        <f>IF(G48="МИКРО",IF(F48="муж",L48,M48),IF(G48="МИНИ",IF(F48="муж",N48,O48),IF(G48="Полумарафон",IF(F48="муж",P48,Q48),IF(G48="Марафон",IF(F48="муж",R48,S48)))))</f>
        <v>Open «Элита» мужчины 17+</v>
      </c>
      <c r="I48" s="27"/>
      <c r="L48" s="9" t="str">
        <f>IF($A$1-E48&lt;=6,"Дети до 6 лет","Уточнить")</f>
        <v>Уточнить</v>
      </c>
      <c r="M48" s="9" t="str">
        <f>IF($A$1-E48&lt;=6,"Дети до 6 лет","Уточнить")</f>
        <v>Уточнить</v>
      </c>
      <c r="N48" s="9" t="str">
        <f>IF($A$1-E48&gt;=15,"Open мужчины - от 15 лет",IF($A$1-E48&gt;=12,"Начинающие мальчики -12-14 лет",IF($A$1-E48&gt;=9,"Мальчики - 9-11 лет",IF($A$1-E48&lt;=8,"Младшие мальчики до 8 лет","Уточнить"))))</f>
        <v>Open мужчины - от 15 лет</v>
      </c>
      <c r="O48" s="9" t="str">
        <f>IF($A$1-E48&gt;=15,"Open женщины 15+",IF($A$1-E48&gt;=12,"Девушки -12-14 лет",IF($A$1-E48&gt;=9,"Начинающие девочки - 9-11 лет",IF($A$1-E48&lt;=8,"Девочки до 8 лет","Уточнить"))))</f>
        <v>Open женщины 15+</v>
      </c>
      <c r="P48" s="9" t="str">
        <f>IF($A$1-E48&gt;=45,"Мастерс 45+",IF($A$1-E48&gt;=24,"Элита мужчины 24-44 года",IF($A$1-E48&gt;=17,"U23 - 17-23 года",IF($A$1-E48&gt;=14,"Юноши 14-16 лет",IF($A$1-E48&lt;=13,"Мальчики до 13 лет","Уточнить")))))</f>
        <v>Элита мужчины 24-44 года</v>
      </c>
      <c r="Q48" s="9" t="str">
        <f>IF($A$1-E48&gt;=17,"Элита женщины 17+","Уточнить")</f>
        <v>Элита женщины 17+</v>
      </c>
      <c r="R48" s="9" t="str">
        <f>IF($A$1-E48&gt;=45,"Мастерс 45++",IF($A$1-E48&gt;=17,"Open «Элита» мужчины 17+","Уточнить"))</f>
        <v>Open «Элита» мужчины 17+</v>
      </c>
      <c r="S48" s="9" t="str">
        <f>IF($A$1-E48&gt;=17,"Open «Элита» женщины 17+","Уточнить")</f>
        <v>Open «Элита» женщины 17+</v>
      </c>
    </row>
    <row r="49" spans="2:19" ht="12.75">
      <c r="B49" s="10">
        <v>933</v>
      </c>
      <c r="C49" s="10" t="s">
        <v>167</v>
      </c>
      <c r="D49" s="10" t="s">
        <v>105</v>
      </c>
      <c r="E49" s="10">
        <v>1965</v>
      </c>
      <c r="F49" s="10" t="s">
        <v>15</v>
      </c>
      <c r="G49" s="10" t="s">
        <v>16</v>
      </c>
      <c r="H49" s="11" t="str">
        <f>IF(G49="МИКРО",IF(F49="муж",L49,M49),IF(G49="МИНИ",IF(F49="муж",N49,O49),IF(G49="Полумарафон",IF(F49="муж",P49,Q49),IF(G49="Марафон",IF(F49="муж",R49,S49)))))</f>
        <v>Мастерс 45++</v>
      </c>
      <c r="I49" s="29" t="s">
        <v>312</v>
      </c>
      <c r="J49" s="27" t="s">
        <v>449</v>
      </c>
      <c r="L49" s="9" t="str">
        <f>IF($A$1-E49&lt;=6,"Дети до 6 лет","Уточнить")</f>
        <v>Уточнить</v>
      </c>
      <c r="M49" s="9" t="str">
        <f>IF($A$1-E49&lt;=6,"Дети до 6 лет","Уточнить")</f>
        <v>Уточнить</v>
      </c>
      <c r="N49" s="9" t="str">
        <f>IF($A$1-E49&gt;=15,"Open мужчины -15 лет и старше",IF($A$1-E49&gt;=12,"Начинающие мальчики -12-14 лет",IF($A$1-E49&gt;=9,"Мальчики - 9-11 лет",IF($A$1-E49&lt;=8,"Младшие мальчики до 8 лет","Уточнить"))))</f>
        <v>Open мужчины -15 лет и старше</v>
      </c>
      <c r="O49" s="9" t="str">
        <f>IF($A$1-E49&gt;=15,"Open женщины 15+",IF($A$1-E49&gt;=12,"Девушки -12-14 лет",IF($A$1-E49&gt;=9,"Начинающие девочки - 9-11 лет",IF($A$1-E49&lt;=8,"Девочки до 8 лет","Уточнить"))))</f>
        <v>Open женщины 15+</v>
      </c>
      <c r="P49" s="9" t="str">
        <f>IF($A$1-E49&gt;=45,"Мастерс 45+",IF($A$1-E49&gt;=24,"Элита мужчины 24-44 года",IF($A$1-E49&gt;=17,"U23 - 17-23 года",IF($A$1-E49&gt;=14,"Юноши 14-16 лет",IF($A$1-E49&lt;=13,"Мальчики до 13 лет","Уточнить")))))</f>
        <v>Мастерс 45+</v>
      </c>
      <c r="Q49" s="9" t="str">
        <f>IF($A$1-E49&gt;=17,"Элита женщины 17+","Уточнить")</f>
        <v>Элита женщины 17+</v>
      </c>
      <c r="R49" s="9" t="str">
        <f>IF($A$1-E49&gt;=45,"Мастерс 45++",IF($A$1-E49&gt;=17,"Open «Элита» мужчины 17+","Уточнить"))</f>
        <v>Мастерс 45++</v>
      </c>
      <c r="S49" s="9" t="str">
        <f>IF($A$1-E49&gt;=17,"Open «Элита» женщины 17+","Уточнить")</f>
        <v>Open «Элита» женщины 17+</v>
      </c>
    </row>
    <row r="50" spans="2:19" ht="12.75">
      <c r="B50" s="27">
        <v>471</v>
      </c>
      <c r="C50" s="29" t="s">
        <v>282</v>
      </c>
      <c r="D50" s="29" t="s">
        <v>58</v>
      </c>
      <c r="E50" s="30">
        <v>1971</v>
      </c>
      <c r="F50" s="29" t="s">
        <v>15</v>
      </c>
      <c r="G50" s="29" t="s">
        <v>16</v>
      </c>
      <c r="H50" s="16" t="str">
        <f>IF(G50="МИКРО",IF(F50="муж",L50,M50),IF(G50="МИНИ",IF(F50="муж",N50,O50),IF(G50="Полумарафон",IF(F50="муж",P50,Q50),IF(G50="Марафон",IF(F50="муж",R50,S50)))))</f>
        <v>Мастерс 45++</v>
      </c>
      <c r="I50" s="29" t="s">
        <v>299</v>
      </c>
      <c r="J50" s="29" t="s">
        <v>414</v>
      </c>
      <c r="L50" s="17" t="str">
        <f>IF($A$1-E50&lt;=6,"Дети до 6 лет","Уточнить")</f>
        <v>Уточнить</v>
      </c>
      <c r="M50" s="17" t="str">
        <f>IF($A$1-E50&lt;=6,"Дети до 6 лет","Уточнить")</f>
        <v>Уточнить</v>
      </c>
      <c r="N50" s="17" t="str">
        <f>IF($A$1-E50&gt;=15,"Open мужчины -15 лет и старше",IF($A$1-E50&gt;=12,"Начинающие мальчики -12-14 лет",IF($A$1-E50&gt;=9,"Мальчики - 9-11 лет",IF($A$1-E50&lt;=8,"Младшие мальчики до 8 лет","Уточнить"))))</f>
        <v>Open мужчины -15 лет и старше</v>
      </c>
      <c r="O50" s="17" t="str">
        <f>IF($A$1-E50&gt;=15,"Open женщины 15+",IF($A$1-E50&gt;=12,"Девушки -12-14 лет",IF($A$1-E50&gt;=9,"Начинающие девочки - 9-11 лет",IF($A$1-E50&lt;=8,"Девочки до 8 лет","Уточнить"))))</f>
        <v>Open женщины 15+</v>
      </c>
      <c r="P50" s="17" t="str">
        <f>IF($A$1-E50&gt;=45,"Мастерс 45+",IF($A$1-E50&gt;=24,"Элита мужчины 24-44 года",IF($A$1-E50&gt;=17,"U23 - 17-23 года",IF($A$1-E50&gt;=14,"Юноши 14-16 лет",IF($A$1-E50&lt;=13,"Мальчики до 13 лет","Уточнить")))))</f>
        <v>Мастерс 45+</v>
      </c>
      <c r="Q50" s="17" t="str">
        <f>IF($A$1-E50&gt;=17,"Элита женщины 17+","Уточнить")</f>
        <v>Элита женщины 17+</v>
      </c>
      <c r="R50" s="17" t="str">
        <f>IF($A$1-E50&gt;=45,"Мастерс 45++",IF($A$1-E50&gt;=17,"Open «Элита» мужчины 17+","Уточнить"))</f>
        <v>Мастерс 45++</v>
      </c>
      <c r="S50" s="17" t="str">
        <f>IF($A$1-E50&gt;=17,"Open «Элита» женщины 17+","Уточнить")</f>
        <v>Open «Элита» женщины 17+</v>
      </c>
    </row>
    <row r="51" spans="2:19" ht="12.75">
      <c r="B51" s="10">
        <v>911</v>
      </c>
      <c r="C51" s="10" t="s">
        <v>113</v>
      </c>
      <c r="D51" s="10" t="s">
        <v>17</v>
      </c>
      <c r="E51" s="10">
        <v>1970</v>
      </c>
      <c r="F51" s="10" t="s">
        <v>15</v>
      </c>
      <c r="G51" s="10" t="s">
        <v>16</v>
      </c>
      <c r="H51" s="11" t="str">
        <f>IF(G51="МИКРО",IF(F51="муж",L51,M51),IF(G51="МИНИ",IF(F51="муж",N51,O51),IF(G51="Полумарафон",IF(F51="муж",P51,Q51),IF(G51="Марафон",IF(F51="муж",R51,S51)))))</f>
        <v>Мастерс 45++</v>
      </c>
      <c r="I51" s="29" t="s">
        <v>295</v>
      </c>
      <c r="J51" s="29" t="s">
        <v>415</v>
      </c>
      <c r="L51" s="9" t="str">
        <f>IF($A$1-E51&lt;=6,"Дети до 6 лет","Уточнить")</f>
        <v>Уточнить</v>
      </c>
      <c r="M51" s="9" t="str">
        <f>IF($A$1-E51&lt;=6,"Дети до 6 лет","Уточнить")</f>
        <v>Уточнить</v>
      </c>
      <c r="N51" s="9" t="str">
        <f>IF($A$1-E51&gt;=15,"Open мужчины - от 15 лет",IF($A$1-E51&gt;=12,"Начинающие мальчики -12-14 лет",IF($A$1-E51&gt;=9,"Мальчики - 9-11 лет",IF($A$1-E51&lt;=8,"Младшие мальчики до 8 лет","Уточнить"))))</f>
        <v>Open мужчины - от 15 лет</v>
      </c>
      <c r="O51" s="9" t="str">
        <f>IF($A$1-E51&gt;=15,"Open женщины 15+",IF($A$1-E51&gt;=12,"Девушки -12-14 лет",IF($A$1-E51&gt;=9,"Начинающие девочки - 9-11 лет",IF($A$1-E51&lt;=8,"Девочки до 8 лет","Уточнить"))))</f>
        <v>Open женщины 15+</v>
      </c>
      <c r="P51" s="9" t="str">
        <f>IF($A$1-E51&gt;=45,"Мастерс 45+",IF($A$1-E51&gt;=24,"Элита мужчины 24-44 года",IF($A$1-E51&gt;=17,"U23 - 17-23 года",IF($A$1-E51&gt;=14,"Юноши 14-16 лет",IF($A$1-E51&lt;=13,"Мальчики до 13 лет","Уточнить")))))</f>
        <v>Мастерс 45+</v>
      </c>
      <c r="Q51" s="9" t="str">
        <f>IF($A$1-E51&gt;=17,"Элита женщины 17+","Уточнить")</f>
        <v>Элита женщины 17+</v>
      </c>
      <c r="R51" s="9" t="str">
        <f>IF($A$1-E51&gt;=45,"Мастерс 45++",IF($A$1-E51&gt;=17,"Open «Элита» мужчины 17+","Уточнить"))</f>
        <v>Мастерс 45++</v>
      </c>
      <c r="S51" s="9" t="str">
        <f>IF($A$1-E51&gt;=17,"Open «Элита» женщины 17+","Уточнить")</f>
        <v>Open «Элита» женщины 17+</v>
      </c>
    </row>
    <row r="52" spans="2:19" ht="12.75">
      <c r="B52" s="10">
        <v>409</v>
      </c>
      <c r="C52" s="10" t="s">
        <v>13</v>
      </c>
      <c r="D52" s="10" t="s">
        <v>14</v>
      </c>
      <c r="E52" s="10">
        <v>1970</v>
      </c>
      <c r="F52" s="10" t="s">
        <v>15</v>
      </c>
      <c r="G52" s="10" t="s">
        <v>16</v>
      </c>
      <c r="H52" s="8" t="str">
        <f>IF(G52="МИКРО",IF(F52="муж",L52,M52),IF(G52="МИНИ",IF(F52="муж",N52,O52),IF(G52="Полумарафон",IF(F52="муж",P52,Q52),IF(G52="Марафон",IF(F52="муж",R52,S52)))))</f>
        <v>Мастерс 45++</v>
      </c>
      <c r="I52" s="29" t="s">
        <v>304</v>
      </c>
      <c r="J52" s="29" t="s">
        <v>421</v>
      </c>
      <c r="L52" s="9" t="str">
        <f>IF($A$1-E52&lt;=6,"Дети до 6 лет","Уточнить")</f>
        <v>Уточнить</v>
      </c>
      <c r="M52" s="9" t="str">
        <f>IF($A$1-E52&lt;=6,"Дети до 6 лет","Уточнить")</f>
        <v>Уточнить</v>
      </c>
      <c r="N52" s="9" t="str">
        <f>IF($A$1-E52&gt;=15,"Open мужчины -15 лет и старше",IF($A$1-E52&gt;=12,"Начинающие мальчики -12-14 лет",IF($A$1-E52&gt;=9,"Мальчики - 9-11 лет",IF($A$1-E52&lt;=8,"Младшие мальчики до 8 лет","Уточнить"))))</f>
        <v>Open мужчины -15 лет и старше</v>
      </c>
      <c r="O52" s="9" t="str">
        <f>IF($A$1-E52&gt;=15,"Open женщины 15+",IF($A$1-E52&gt;=12,"Девушки -12-14 лет",IF($A$1-E52&gt;=9,"Начинающие девочки - 9-11 лет",IF($A$1-E52&lt;=8,"Девочки до 8 лет","Уточнить"))))</f>
        <v>Open женщины 15+</v>
      </c>
      <c r="P52" s="9" t="str">
        <f>IF($A$1-E52&gt;=45,"Мастерс 45+",IF($A$1-E52&gt;=24,"Элита мужчины 24-44 года",IF($A$1-E52&gt;=17,"U23 - 17-23 года",IF($A$1-E52&gt;=14,"Юноши 14-16 лет",IF($A$1-E52&lt;=13,"Мальчики до 13 лет","Уточнить")))))</f>
        <v>Мастерс 45+</v>
      </c>
      <c r="Q52" s="9" t="str">
        <f>IF($A$1-E52&gt;=17,"Элита женщины 17+","Уточнить")</f>
        <v>Элита женщины 17+</v>
      </c>
      <c r="R52" s="9" t="str">
        <f>IF($A$1-E52&gt;=45,"Мастерс 45++",IF($A$1-E52&gt;=17,"Open «Элита» мужчины 17+","Уточнить"))</f>
        <v>Мастерс 45++</v>
      </c>
      <c r="S52" s="9" t="str">
        <f>IF($A$1-E52&gt;=17,"Open «Элита» женщины 17+","Уточнить")</f>
        <v>Open «Элита» женщины 17+</v>
      </c>
    </row>
    <row r="53" spans="2:19" ht="12.75">
      <c r="B53" s="10">
        <v>1055</v>
      </c>
      <c r="C53" s="7" t="s">
        <v>160</v>
      </c>
      <c r="D53" s="7" t="s">
        <v>36</v>
      </c>
      <c r="E53" s="7">
        <v>1963</v>
      </c>
      <c r="F53" s="7" t="s">
        <v>15</v>
      </c>
      <c r="G53" s="7" t="s">
        <v>16</v>
      </c>
      <c r="H53" s="8" t="str">
        <f>IF(G53="МИКРО",IF(F53="муж",L53,M53),IF(G53="МИНИ",IF(F53="муж",N53,O53),IF(G53="Полумарафон",IF(F53="муж",P53,Q53),IF(G53="Марафон",IF(F53="муж",R53,S53)))))</f>
        <v>Мастерс 45++</v>
      </c>
      <c r="I53" s="29" t="s">
        <v>308</v>
      </c>
      <c r="J53" s="29" t="s">
        <v>426</v>
      </c>
      <c r="L53" s="9" t="str">
        <f>IF($A$1-E53&lt;=6,"Дети до 6 лет","Уточнить")</f>
        <v>Уточнить</v>
      </c>
      <c r="M53" s="9" t="str">
        <f>IF($A$1-E53&lt;=6,"Дети до 6 лет","Уточнить")</f>
        <v>Уточнить</v>
      </c>
      <c r="N53" s="9" t="str">
        <f>IF($A$1-E53&gt;=15,"Open мужчины -15 лет и старше",IF($A$1-E53&gt;=12,"Начинающие мальчики -12-14 лет",IF($A$1-E53&gt;=9,"Мальчики - 9-11 лет",IF($A$1-E53&lt;=8,"Младшие мальчики до 8 лет","Уточнить"))))</f>
        <v>Open мужчины -15 лет и старше</v>
      </c>
      <c r="O53" s="9" t="str">
        <f>IF($A$1-E53&gt;=15,"Open женщины 15+",IF($A$1-E53&gt;=12,"Девушки -12-14 лет",IF($A$1-E53&gt;=9,"Начинающие девочки - 9-11 лет",IF($A$1-E53&lt;=8,"Девочки до 8 лет","Уточнить"))))</f>
        <v>Open женщины 15+</v>
      </c>
      <c r="P53" s="9" t="str">
        <f>IF($A$1-E53&gt;=45,"Мастерс 45+",IF($A$1-E53&gt;=24,"Элита мужчины 24-44 года",IF($A$1-E53&gt;=17,"U23 - 17-23 года",IF($A$1-E53&gt;=14,"Юноши 14-16 лет",IF($A$1-E53&lt;=13,"Мальчики до 13 лет","Уточнить")))))</f>
        <v>Мастерс 45+</v>
      </c>
      <c r="Q53" s="9" t="str">
        <f>IF($A$1-E53&gt;=17,"Элита женщины 17+","Уточнить")</f>
        <v>Элита женщины 17+</v>
      </c>
      <c r="R53" s="9" t="str">
        <f>IF($A$1-E53&gt;=45,"Мастерс 45++",IF($A$1-E53&gt;=17,"Open «Элита» мужчины 17+","Уточнить"))</f>
        <v>Мастерс 45++</v>
      </c>
      <c r="S53" s="9" t="str">
        <f>IF($A$1-E53&gt;=17,"Open «Элита» женщины 17+","Уточнить")</f>
        <v>Open «Элита» женщины 17+</v>
      </c>
    </row>
    <row r="54" spans="2:19" ht="12.75">
      <c r="B54" s="10">
        <v>93</v>
      </c>
      <c r="C54" s="10" t="s">
        <v>138</v>
      </c>
      <c r="D54" s="7" t="s">
        <v>92</v>
      </c>
      <c r="E54" s="7">
        <v>1971</v>
      </c>
      <c r="F54" s="7" t="s">
        <v>15</v>
      </c>
      <c r="G54" s="7" t="s">
        <v>16</v>
      </c>
      <c r="H54" s="11" t="str">
        <f>IF(G54="МИКРО",IF(F54="муж",L54,M54),IF(G54="МИНИ",IF(F54="муж",N54,O54),IF(G54="Полумарафон",IF(F54="муж",P54,Q54),IF(G54="Марафон",IF(F54="муж",R54,S54)))))</f>
        <v>Мастерс 45++</v>
      </c>
      <c r="I54" s="29" t="s">
        <v>337</v>
      </c>
      <c r="J54" s="29" t="s">
        <v>436</v>
      </c>
      <c r="L54" s="9" t="str">
        <f>IF($A$1-E54&lt;=6,"Дети до 6 лет","Уточнить")</f>
        <v>Уточнить</v>
      </c>
      <c r="M54" s="9" t="str">
        <f>IF($A$1-E54&lt;=6,"Дети до 6 лет","Уточнить")</f>
        <v>Уточнить</v>
      </c>
      <c r="N54" s="9" t="str">
        <f>IF($A$1-E54&gt;=15,"Open мужчины - от 15 лет",IF($A$1-E54&gt;=12,"Начинающие мальчики -12-14 лет",IF($A$1-E54&gt;=9,"Мальчики - 9-11 лет",IF($A$1-E54&lt;=8,"Младшие мальчики до 8 лет","Уточнить"))))</f>
        <v>Open мужчины - от 15 лет</v>
      </c>
      <c r="O54" s="9" t="str">
        <f>IF($A$1-E54&gt;=15,"Open женщины 15+",IF($A$1-E54&gt;=12,"Девушки -12-14 лет",IF($A$1-E54&gt;=9,"Начинающие девочки - 9-11 лет",IF($A$1-E54&lt;=8,"Девочки до 8 лет","Уточнить"))))</f>
        <v>Open женщины 15+</v>
      </c>
      <c r="P54" s="9" t="str">
        <f>IF($A$1-E54&gt;=45,"Мастерс 45+",IF($A$1-E54&gt;=24,"Элита мужчины 24-44 года",IF($A$1-E54&gt;=17,"U23 - 17-23 года",IF($A$1-E54&gt;=14,"Юноши 14-16 лет",IF($A$1-E54&lt;=13,"Мальчики до 13 лет","Уточнить")))))</f>
        <v>Мастерс 45+</v>
      </c>
      <c r="Q54" s="9" t="str">
        <f>IF($A$1-E54&gt;=17,"Элита женщины 17+","Уточнить")</f>
        <v>Элита женщины 17+</v>
      </c>
      <c r="R54" s="9" t="str">
        <f>IF($A$1-E54&gt;=45,"Мастерс 45++",IF($A$1-E54&gt;=17,"Open «Элита» мужчины 17+","Уточнить"))</f>
        <v>Мастерс 45++</v>
      </c>
      <c r="S54" s="9" t="str">
        <f>IF($A$1-E54&gt;=17,"Open «Элита» женщины 17+","Уточнить")</f>
        <v>Open «Элита» женщины 17+</v>
      </c>
    </row>
    <row r="55" spans="2:19" ht="12.75" hidden="1">
      <c r="B55" s="10">
        <v>445</v>
      </c>
      <c r="C55" s="12" t="s">
        <v>143</v>
      </c>
      <c r="D55" s="12" t="s">
        <v>17</v>
      </c>
      <c r="E55" s="12">
        <v>2005</v>
      </c>
      <c r="F55" s="12" t="s">
        <v>15</v>
      </c>
      <c r="G55" s="12" t="s">
        <v>33</v>
      </c>
      <c r="H55" s="11" t="str">
        <f>IF(G55="МИКРО",IF(F55="муж",L55,M55),IF(G55="МИНИ",IF(F55="муж",N55,O55),IF(G55="Полумарафон",IF(F55="муж",P55,Q55),IF(G55="Марафон",IF(F55="муж",R55,S55)))))</f>
        <v>Начинающие мальчики -12-14 лет</v>
      </c>
      <c r="I55" t="s">
        <v>239</v>
      </c>
      <c r="L55" s="9" t="str">
        <f>IF($A$1-E55&lt;=6,"Дети до 6 лет","Уточнить")</f>
        <v>Уточнить</v>
      </c>
      <c r="M55" s="9" t="str">
        <f>IF($A$1-E55&lt;=6,"Дети до 6 лет","Уточнить")</f>
        <v>Уточнить</v>
      </c>
      <c r="N55" s="9" t="str">
        <f>IF($A$1-E55&gt;=15,"Open мужчины - от 15 лет",IF($A$1-E55&gt;=12,"Начинающие мальчики -12-14 лет",IF($A$1-E55&gt;=9,"Мальчики - 9-11 лет",IF($A$1-E55&lt;=8,"Младшие мальчики до 8 лет","Уточнить"))))</f>
        <v>Начинающие мальчики -12-14 лет</v>
      </c>
      <c r="O55" s="9" t="str">
        <f>IF($A$1-E55&gt;=15,"Open женщины 15+",IF($A$1-E55&gt;=12,"Девушки -12-14 лет",IF($A$1-E55&gt;=9,"Начинающие девочки - 9-11 лет",IF($A$1-E55&lt;=8,"Девочки до 8 лет","Уточнить"))))</f>
        <v>Девушки -12-14 лет</v>
      </c>
      <c r="P55" s="9" t="str">
        <f>IF($A$1-E55&gt;=45,"Мастерс 45+",IF($A$1-E55&gt;=24,"Элита мужчины 24-44 года",IF($A$1-E55&gt;=17,"U23 - 17-23 года",IF($A$1-E55&gt;=14,"Юноши 14-16 лет",IF($A$1-E55&lt;=13,"Мальчики до 13 лет","Уточнить")))))</f>
        <v>Юноши 14-16 лет</v>
      </c>
      <c r="Q55" s="9" t="str">
        <f>IF($A$1-E55&gt;=17,"Элита женщины 17+","Уточнить")</f>
        <v>Уточнить</v>
      </c>
      <c r="R55" s="9" t="str">
        <f>IF($A$1-E55&gt;=45,"Мастерс 45++",IF($A$1-E55&gt;=17,"Open «Элита» мужчины 17+","Уточнить"))</f>
        <v>Уточнить</v>
      </c>
      <c r="S55" s="9" t="str">
        <f>IF($A$1-E55&gt;=17,"Open «Элита» женщины 17+","Уточнить")</f>
        <v>Уточнить</v>
      </c>
    </row>
    <row r="56" spans="2:19" ht="12.75" hidden="1">
      <c r="B56" s="10">
        <v>435</v>
      </c>
      <c r="C56" s="10" t="s">
        <v>171</v>
      </c>
      <c r="D56" s="10" t="s">
        <v>142</v>
      </c>
      <c r="E56" s="10">
        <v>2007</v>
      </c>
      <c r="F56" s="10" t="s">
        <v>15</v>
      </c>
      <c r="G56" s="10" t="s">
        <v>33</v>
      </c>
      <c r="H56" s="11" t="str">
        <f>IF(G56="МИКРО",IF(F56="муж",L56,M56),IF(G56="МИНИ",IF(F56="муж",N56,O56),IF(G56="Полумарафон",IF(F56="муж",P56,Q56),IF(G56="Марафон",IF(F56="муж",R56,S56)))))</f>
        <v>Начинающие мальчики -12-14 лет</v>
      </c>
      <c r="I56" t="s">
        <v>240</v>
      </c>
      <c r="L56" s="9" t="str">
        <f>IF($A$1-E56&lt;=6,"Дети до 6 лет","Уточнить")</f>
        <v>Уточнить</v>
      </c>
      <c r="M56" s="9" t="str">
        <f>IF($A$1-E56&lt;=6,"Дети до 6 лет","Уточнить")</f>
        <v>Уточнить</v>
      </c>
      <c r="N56" s="9" t="str">
        <f>IF($A$1-E56&gt;=15,"Open мужчины -15 лет и старше",IF($A$1-E56&gt;=12,"Начинающие мальчики -12-14 лет",IF($A$1-E56&gt;=9,"Мальчики - 9-11 лет",IF($A$1-E56&lt;=8,"Младшие мальчики до 8 лет","Уточнить"))))</f>
        <v>Начинающие мальчики -12-14 лет</v>
      </c>
      <c r="O56" s="9" t="str">
        <f>IF($A$1-E56&gt;=15,"Open женщины 15+",IF($A$1-E56&gt;=12,"Девушки -12-14 лет",IF($A$1-E56&gt;=9,"Начинающие девочки - 9-11 лет",IF($A$1-E56&lt;=8,"Девочки до 8 лет","Уточнить"))))</f>
        <v>Девушки -12-14 лет</v>
      </c>
      <c r="P56" s="9" t="str">
        <f>IF($A$1-E56&gt;=45,"Мастерс 45+",IF($A$1-E56&gt;=24,"Элита мужчины 24-44 года",IF($A$1-E56&gt;=17,"U23 - 17-23 года",IF($A$1-E56&gt;=14,"Юноши 14-16 лет",IF($A$1-E56&lt;=13,"Мальчики до 13 лет","Уточнить")))))</f>
        <v>Мальчики до 13 лет</v>
      </c>
      <c r="Q56" s="9" t="str">
        <f>IF($A$1-E56&gt;=17,"Элита женщины 17+","Уточнить")</f>
        <v>Уточнить</v>
      </c>
      <c r="R56" s="9" t="str">
        <f>IF($A$1-E56&gt;=45,"Мастерс 45++",IF($A$1-E56&gt;=17,"Open «Элита» мужчины 17+","Уточнить"))</f>
        <v>Уточнить</v>
      </c>
      <c r="S56" s="9" t="str">
        <f>IF($A$1-E56&gt;=17,"Open «Элита» женщины 17+","Уточнить")</f>
        <v>Уточнить</v>
      </c>
    </row>
    <row r="57" spans="2:19" ht="12.75" hidden="1">
      <c r="B57" s="10">
        <v>460</v>
      </c>
      <c r="C57" s="10" t="s">
        <v>72</v>
      </c>
      <c r="D57" s="10" t="s">
        <v>73</v>
      </c>
      <c r="E57" s="10">
        <v>2007</v>
      </c>
      <c r="F57" s="12" t="s">
        <v>21</v>
      </c>
      <c r="G57" s="10" t="s">
        <v>33</v>
      </c>
      <c r="H57" s="13" t="str">
        <f>IF(G57="МИКРО",IF(F57="муж",L57,M57),IF(G57="МИНИ",IF(F57="муж",N57,O57),IF(G57="Полумарафон",IF(F57="муж",P57,Q57),IF(G57="Марафон",IF(F57="муж",R57,S57)))))</f>
        <v>Девушки -12-14 лет</v>
      </c>
      <c r="I57" t="s">
        <v>238</v>
      </c>
      <c r="L57" s="9" t="str">
        <f>IF($A$1-E57&lt;=6,"Дети до 6 лет","Уточнить")</f>
        <v>Уточнить</v>
      </c>
      <c r="M57" s="9" t="str">
        <f>IF($A$1-E57&lt;=6,"Дети до 6 лет","Уточнить")</f>
        <v>Уточнить</v>
      </c>
      <c r="N57" s="9" t="str">
        <f>IF($A$1-E57&gt;=15,"Open мужчины -15 лет и старше",IF($A$1-E57&gt;=12,"Начинающие мальчики -12-14 лет",IF($A$1-E57&gt;=9,"Мальчики - 9-11 лет",IF($A$1-E57&lt;=8,"Младшие мальчики до 8 лет","Уточнить"))))</f>
        <v>Начинающие мальчики -12-14 лет</v>
      </c>
      <c r="O57" s="9" t="str">
        <f>IF($A$1-E57&gt;=15,"Open женщины 15+",IF($A$1-E57&gt;=12,"Девушки -12-14 лет",IF($A$1-E57&gt;=9,"Начинающие девочки - 9-11 лет",IF($A$1-E57&lt;=8,"Девочки до 8 лет","Уточнить"))))</f>
        <v>Девушки -12-14 лет</v>
      </c>
      <c r="P57" s="9" t="str">
        <f>IF($A$1-E57&gt;=45,"Мастерс 45+",IF($A$1-E57&gt;=24,"Элита мужчины 24-44 года",IF($A$1-E57&gt;=17,"U23 - 17-23 года",IF($A$1-E57&gt;=14,"Юноши 14-16 лет",IF($A$1-E57&lt;=13,"Мальчики до 13 лет","Уточнить")))))</f>
        <v>Мальчики до 13 лет</v>
      </c>
      <c r="Q57" s="9" t="str">
        <f>IF($A$1-E57&gt;=17,"Элита женщины 17+","Уточнить")</f>
        <v>Уточнить</v>
      </c>
      <c r="R57" s="9" t="str">
        <f>IF($A$1-E57&gt;=45,"Мастерс 45++",IF($A$1-E57&gt;=17,"Open «Элита» мужчины 17+","Уточнить"))</f>
        <v>Уточнить</v>
      </c>
      <c r="S57" s="9" t="str">
        <f>IF($A$1-E57&gt;=17,"Open «Элита» женщины 17+","Уточнить")</f>
        <v>Уточнить</v>
      </c>
    </row>
    <row r="58" spans="2:19" ht="12.75" hidden="1">
      <c r="B58" s="10">
        <v>118</v>
      </c>
      <c r="C58" s="10" t="s">
        <v>207</v>
      </c>
      <c r="D58" s="10" t="s">
        <v>35</v>
      </c>
      <c r="E58" s="10">
        <v>2007</v>
      </c>
      <c r="F58" s="10" t="s">
        <v>15</v>
      </c>
      <c r="G58" s="10" t="s">
        <v>198</v>
      </c>
      <c r="H58" s="16" t="str">
        <f>IF(G58="МИКРО",IF(F58="муж",L58,M58),IF(G58="МИНИ",IF(F58="муж",N58,O58),IF(G58="Полумарафон",IF(F58="муж",P58,Q58),IF(G58="Марафон",IF(F58="муж",R58,S58)))))</f>
        <v>Начинающие мальчики -12-14 лет</v>
      </c>
      <c r="I58" t="s">
        <v>241</v>
      </c>
      <c r="L58" s="17" t="str">
        <f>IF($A$1-E58&lt;=6,"Дети до 6 лет","Уточнить")</f>
        <v>Уточнить</v>
      </c>
      <c r="M58" s="17" t="str">
        <f>IF($A$1-E58&lt;=6,"Дети до 6 лет","Уточнить")</f>
        <v>Уточнить</v>
      </c>
      <c r="N58" s="17" t="str">
        <f>IF($A$1-E58&gt;=15,"Open мужчины -15 лет и старше",IF($A$1-E58&gt;=12,"Начинающие мальчики -12-14 лет",IF($A$1-E58&gt;=9,"Мальчики - 9-11 лет",IF($A$1-E58&lt;=8,"Младшие мальчики до 8 лет","Уточнить"))))</f>
        <v>Начинающие мальчики -12-14 лет</v>
      </c>
      <c r="O58" s="17" t="str">
        <f>IF($A$1-E58&gt;=15,"Open женщины 15+",IF($A$1-E58&gt;=12,"Девушки -12-14 лет",IF($A$1-E58&gt;=9,"Начинающие девочки - 9-11 лет",IF($A$1-E58&lt;=8,"Девочки до 8 лет","Уточнить"))))</f>
        <v>Девушки -12-14 лет</v>
      </c>
      <c r="P58" s="17" t="str">
        <f>IF($A$1-E58&gt;=45,"Мастерс 45+",IF($A$1-E58&gt;=24,"Элита мужчины 24-44 года",IF($A$1-E58&gt;=17,"U23 - 17-23 года",IF($A$1-E58&gt;=14,"Юноши 14-16 лет",IF($A$1-E58&lt;=13,"Мальчики до 13 лет","Уточнить")))))</f>
        <v>Мальчики до 13 лет</v>
      </c>
      <c r="Q58" s="17" t="str">
        <f>IF($A$1-E58&gt;=17,"Элита женщины 17+","Уточнить")</f>
        <v>Уточнить</v>
      </c>
      <c r="R58" s="17" t="str">
        <f>IF($A$1-E58&gt;=45,"Мастерс 45++",IF($A$1-E58&gt;=17,"Open «Элита» мужчины 17+","Уточнить"))</f>
        <v>Уточнить</v>
      </c>
      <c r="S58" s="17" t="str">
        <f>IF($A$1-E58&gt;=17,"Open «Элита» женщины 17+","Уточнить")</f>
        <v>Уточнить</v>
      </c>
    </row>
    <row r="59" spans="2:19" ht="12.75" hidden="1">
      <c r="B59">
        <v>168</v>
      </c>
      <c r="C59" s="10" t="s">
        <v>80</v>
      </c>
      <c r="D59" s="10" t="s">
        <v>81</v>
      </c>
      <c r="E59" s="10">
        <v>2007</v>
      </c>
      <c r="F59" s="10" t="s">
        <v>15</v>
      </c>
      <c r="G59" s="10" t="s">
        <v>33</v>
      </c>
      <c r="H59" s="11" t="str">
        <f>IF(G59="МИКРО",IF(F59="муж",L59,M59),IF(G59="МИНИ",IF(F59="муж",N59,O59),IF(G59="Полумарафон",IF(F59="муж",P59,Q59),IF(G59="Марафон",IF(F59="муж",R59,S59)))))</f>
        <v>Начинающие мальчики -12-14 лет</v>
      </c>
      <c r="I59" t="s">
        <v>242</v>
      </c>
      <c r="L59" s="9" t="str">
        <f>IF($A$1-E59&lt;=6,"Дети до 6 лет","Уточнить")</f>
        <v>Уточнить</v>
      </c>
      <c r="M59" s="9" t="str">
        <f>IF($A$1-E59&lt;=6,"Дети до 6 лет","Уточнить")</f>
        <v>Уточнить</v>
      </c>
      <c r="N59" s="9" t="str">
        <f>IF($A$1-E59&gt;=15,"Open мужчины - от 15 лет",IF($A$1-E59&gt;=12,"Начинающие мальчики -12-14 лет",IF($A$1-E59&gt;=9,"Мальчики - 9-11 лет",IF($A$1-E59&lt;=8,"Младшие мальчики до 8 лет","Уточнить"))))</f>
        <v>Начинающие мальчики -12-14 лет</v>
      </c>
      <c r="O59" s="9" t="str">
        <f>IF($A$1-E59&gt;=15,"Open женщины 15+",IF($A$1-E59&gt;=12,"Девушки -12-14 лет",IF($A$1-E59&gt;=9,"Начинающие девочки - 9-11 лет",IF($A$1-E59&lt;=8,"Девочки до 8 лет","Уточнить"))))</f>
        <v>Девушки -12-14 лет</v>
      </c>
      <c r="P59" s="9" t="str">
        <f>IF($A$1-E59&gt;=45,"Мастерс 45+",IF($A$1-E59&gt;=24,"Элита мужчины 24-44 года",IF($A$1-E59&gt;=17,"U23 - 17-23 года",IF($A$1-E59&gt;=14,"Юноши 14-16 лет",IF($A$1-E59&lt;=13,"Мальчики до 13 лет","Уточнить")))))</f>
        <v>Мальчики до 13 лет</v>
      </c>
      <c r="Q59" s="9" t="str">
        <f>IF($A$1-E59&gt;=17,"Элита женщины 17+","Уточнить")</f>
        <v>Уточнить</v>
      </c>
      <c r="R59" s="9" t="str">
        <f>IF($A$1-E59&gt;=45,"Мастерс 45++",IF($A$1-E59&gt;=17,"Open «Элита» мужчины 17+","Уточнить"))</f>
        <v>Уточнить</v>
      </c>
      <c r="S59" s="9" t="str">
        <f>IF($A$1-E59&gt;=17,"Open «Элита» женщины 17+","Уточнить")</f>
        <v>Уточнить</v>
      </c>
    </row>
    <row r="60" spans="2:19" ht="12.75" hidden="1">
      <c r="B60" s="10">
        <v>153</v>
      </c>
      <c r="C60" s="10" t="s">
        <v>31</v>
      </c>
      <c r="D60" s="10" t="s">
        <v>32</v>
      </c>
      <c r="E60" s="10">
        <v>2008</v>
      </c>
      <c r="F60" s="10" t="s">
        <v>15</v>
      </c>
      <c r="G60" s="10" t="s">
        <v>33</v>
      </c>
      <c r="H60" s="8" t="str">
        <f>IF(G60="МИКРО",IF(F60="муж",L60,M60),IF(G60="МИНИ",IF(F60="муж",N60,O60),IF(G60="Полумарафон",IF(F60="муж",P60,Q60),IF(G60="Марафон",IF(F60="муж",R60,S60)))))</f>
        <v>Мальчики - 9-11 лет</v>
      </c>
      <c r="I60" s="10" t="s">
        <v>243</v>
      </c>
      <c r="L60" s="9" t="str">
        <f>IF($A$1-E60&lt;=6,"Дети до 6 лет","Уточнить")</f>
        <v>Уточнить</v>
      </c>
      <c r="M60" s="9" t="str">
        <f>IF($A$1-E60&lt;=6,"Дети до 6 лет","Уточнить")</f>
        <v>Уточнить</v>
      </c>
      <c r="N60" s="9" t="str">
        <f>IF($A$1-E60&gt;=15,"Open мужчины -15 лет и старше",IF($A$1-E60&gt;=12,"Начинающие мальчики -12-14 лет",IF($A$1-E60&gt;=9,"Мальчики - 9-11 лет",IF($A$1-E60&lt;=8,"Младшие мальчики до 8 лет","Уточнить"))))</f>
        <v>Мальчики - 9-11 лет</v>
      </c>
      <c r="O60" s="9" t="str">
        <f>IF($A$1-E60&gt;=15,"Open женщины 15+",IF($A$1-E60&gt;=12,"Девушки -12-14 лет",IF($A$1-E60&gt;=9,"Начинающие девочки - 9-11 лет",IF($A$1-E60&lt;=8,"Девочки до 8 лет","Уточнить"))))</f>
        <v>Начинающие девочки - 9-11 лет</v>
      </c>
      <c r="P60" s="9" t="str">
        <f>IF($A$1-E60&gt;=45,"Мастерс 45+",IF($A$1-E60&gt;=24,"Элита мужчины 24-44 года",IF($A$1-E60&gt;=17,"U23 - 17-23 года",IF($A$1-E60&gt;=14,"Юноши 14-16 лет",IF($A$1-E60&lt;=13,"Мальчики до 13 лет","Уточнить")))))</f>
        <v>Мальчики до 13 лет</v>
      </c>
      <c r="Q60" s="9" t="str">
        <f>IF($A$1-E60&gt;=17,"Элита женщины 17+","Уточнить")</f>
        <v>Уточнить</v>
      </c>
      <c r="R60" s="9" t="str">
        <f>IF($A$1-E60&gt;=45,"Мастерс 45++",IF($A$1-E60&gt;=17,"Open «Элита» мужчины 17+","Уточнить"))</f>
        <v>Уточнить</v>
      </c>
      <c r="S60" s="9" t="str">
        <f>IF($A$1-E60&gt;=17,"Open «Элита» женщины 17+","Уточнить")</f>
        <v>Уточнить</v>
      </c>
    </row>
    <row r="61" spans="2:19" ht="12.75" hidden="1">
      <c r="B61">
        <v>120</v>
      </c>
      <c r="C61" s="10" t="s">
        <v>80</v>
      </c>
      <c r="D61" s="10" t="s">
        <v>82</v>
      </c>
      <c r="E61" s="10">
        <v>2010</v>
      </c>
      <c r="F61" s="10" t="s">
        <v>15</v>
      </c>
      <c r="G61" s="10" t="s">
        <v>33</v>
      </c>
      <c r="H61" s="11" t="str">
        <f>IF(G61="МИКРО",IF(F61="муж",L61,M61),IF(G61="МИНИ",IF(F61="муж",N61,O61),IF(G61="Полумарафон",IF(F61="муж",P61,Q61),IF(G61="Марафон",IF(F61="муж",R61,S61)))))</f>
        <v>Мальчики - 9-11 лет</v>
      </c>
      <c r="I61" t="s">
        <v>244</v>
      </c>
      <c r="L61" s="9" t="str">
        <f>IF($A$1-E61&lt;=6,"Дети до 6 лет","Уточнить")</f>
        <v>Уточнить</v>
      </c>
      <c r="M61" s="9" t="str">
        <f>IF($A$1-E61&lt;=6,"Дети до 6 лет","Уточнить")</f>
        <v>Уточнить</v>
      </c>
      <c r="N61" s="9" t="str">
        <f>IF($A$1-E61&gt;=15,"Open мужчины - от 15 лет",IF($A$1-E61&gt;=12,"Начинающие мальчики -12-14 лет",IF($A$1-E61&gt;=9,"Мальчики - 9-11 лет",IF($A$1-E61&lt;=8,"Младшие мальчики до 8 лет","Уточнить"))))</f>
        <v>Мальчики - 9-11 лет</v>
      </c>
      <c r="O61" s="9" t="str">
        <f>IF($A$1-E61&gt;=15,"Open женщины 15+",IF($A$1-E61&gt;=12,"Девушки -12-14 лет",IF($A$1-E61&gt;=9,"Начинающие девочки - 9-11 лет",IF($A$1-E61&lt;=8,"Девочки до 8 лет","Уточнить"))))</f>
        <v>Начинающие девочки - 9-11 лет</v>
      </c>
      <c r="P61" s="9" t="str">
        <f>IF($A$1-E61&gt;=45,"Мастерс 45+",IF($A$1-E61&gt;=24,"Элита мужчины 24-44 года",IF($A$1-E61&gt;=17,"U23 - 17-23 года",IF($A$1-E61&gt;=14,"Юноши 14-16 лет",IF($A$1-E61&lt;=13,"Мальчики до 13 лет","Уточнить")))))</f>
        <v>Мальчики до 13 лет</v>
      </c>
      <c r="Q61" s="9" t="str">
        <f>IF($A$1-E61&gt;=17,"Элита женщины 17+","Уточнить")</f>
        <v>Уточнить</v>
      </c>
      <c r="R61" s="9" t="str">
        <f>IF($A$1-E61&gt;=45,"Мастерс 45++",IF($A$1-E61&gt;=17,"Open «Элита» мужчины 17+","Уточнить"))</f>
        <v>Уточнить</v>
      </c>
      <c r="S61" s="9" t="str">
        <f>IF($A$1-E61&gt;=17,"Open «Элита» женщины 17+","Уточнить")</f>
        <v>Уточнить</v>
      </c>
    </row>
    <row r="62" spans="2:19" ht="12.75" hidden="1">
      <c r="B62">
        <v>119</v>
      </c>
      <c r="C62" s="10" t="s">
        <v>55</v>
      </c>
      <c r="D62" s="10" t="s">
        <v>56</v>
      </c>
      <c r="E62" s="10">
        <v>2008</v>
      </c>
      <c r="F62" s="10" t="s">
        <v>15</v>
      </c>
      <c r="G62" s="10" t="s">
        <v>33</v>
      </c>
      <c r="H62" s="11" t="str">
        <f>IF(G62="МИКРО",IF(F62="муж",L62,M62),IF(G62="МИНИ",IF(F62="муж",N62,O62),IF(G62="Полумарафон",IF(F62="муж",P62,Q62),IF(G62="Марафон",IF(F62="муж",R62,S62)))))</f>
        <v>Мальчики - 9-11 лет</v>
      </c>
      <c r="I62" s="10" t="s">
        <v>245</v>
      </c>
      <c r="L62" s="9" t="str">
        <f>IF($A$1-E62&lt;=6,"Дети до 6 лет","Уточнить")</f>
        <v>Уточнить</v>
      </c>
      <c r="M62" s="9" t="str">
        <f>IF($A$1-E62&lt;=6,"Дети до 6 лет","Уточнить")</f>
        <v>Уточнить</v>
      </c>
      <c r="N62" s="9" t="str">
        <f>IF($A$1-E62&gt;=15,"Open мужчины -15 лет и старше",IF($A$1-E62&gt;=12,"Начинающие мальчики -12-14 лет",IF($A$1-E62&gt;=9,"Мальчики - 9-11 лет",IF($A$1-E62&lt;=8,"Младшие мальчики до 8 лет","Уточнить"))))</f>
        <v>Мальчики - 9-11 лет</v>
      </c>
      <c r="O62" s="9" t="str">
        <f>IF($A$1-E62&gt;=15,"Open женщины 15+",IF($A$1-E62&gt;=12,"Девушки -12-14 лет",IF($A$1-E62&gt;=9,"Начинающие девочки - 9-11 лет",IF($A$1-E62&lt;=8,"Девочки до 8 лет","Уточнить"))))</f>
        <v>Начинающие девочки - 9-11 лет</v>
      </c>
      <c r="P62" s="9" t="str">
        <f>IF($A$1-E62&gt;=45,"Мастерс 45+",IF($A$1-E62&gt;=24,"Элита мужчины 24-44 года",IF($A$1-E62&gt;=17,"U23 - 17-23 года",IF($A$1-E62&gt;=14,"Юноши 14-16 лет",IF($A$1-E62&lt;=13,"Мальчики до 13 лет","Уточнить")))))</f>
        <v>Мальчики до 13 лет</v>
      </c>
      <c r="Q62" s="9" t="str">
        <f>IF($A$1-E62&gt;=17,"Элита женщины 17+","Уточнить")</f>
        <v>Уточнить</v>
      </c>
      <c r="R62" s="9" t="str">
        <f>IF($A$1-E62&gt;=45,"Мастерс 45++",IF($A$1-E62&gt;=17,"Open «Элита» мужчины 17+","Уточнить"))</f>
        <v>Уточнить</v>
      </c>
      <c r="S62" s="9" t="str">
        <f>IF($A$1-E62&gt;=17,"Open «Элита» женщины 17+","Уточнить")</f>
        <v>Уточнить</v>
      </c>
    </row>
    <row r="63" spans="2:19" ht="12.75" hidden="1">
      <c r="B63" s="10">
        <v>175</v>
      </c>
      <c r="C63" s="10" t="s">
        <v>217</v>
      </c>
      <c r="D63" s="10" t="s">
        <v>218</v>
      </c>
      <c r="E63" s="10">
        <v>2008</v>
      </c>
      <c r="F63" s="10" t="s">
        <v>15</v>
      </c>
      <c r="G63" s="10" t="s">
        <v>198</v>
      </c>
      <c r="H63" s="16" t="str">
        <f>IF(G63="МИКРО",IF(F63="муж",L63,M63),IF(G63="МИНИ",IF(F63="муж",N63,O63),IF(G63="Полумарафон",IF(F63="муж",P63,Q63),IF(G63="Марафон",IF(F63="муж",R63,S63)))))</f>
        <v>Мальчики - 9-11 лет</v>
      </c>
      <c r="I63" t="s">
        <v>246</v>
      </c>
      <c r="L63" s="17" t="str">
        <f>IF($A$1-E63&lt;=6,"Дети до 6 лет","Уточнить")</f>
        <v>Уточнить</v>
      </c>
      <c r="M63" s="17" t="str">
        <f>IF($A$1-E63&lt;=6,"Дети до 6 лет","Уточнить")</f>
        <v>Уточнить</v>
      </c>
      <c r="N63" s="17" t="str">
        <f>IF($A$1-E63&gt;=15,"Open мужчины -15 лет и старше",IF($A$1-E63&gt;=12,"Начинающие мальчики -12-14 лет",IF($A$1-E63&gt;=9,"Мальчики - 9-11 лет",IF($A$1-E63&lt;=8,"Младшие мальчики до 8 лет","Уточнить"))))</f>
        <v>Мальчики - 9-11 лет</v>
      </c>
      <c r="O63" s="17" t="str">
        <f>IF($A$1-E63&gt;=15,"Open женщины 15+",IF($A$1-E63&gt;=12,"Девушки -12-14 лет",IF($A$1-E63&gt;=9,"Начинающие девочки - 9-11 лет",IF($A$1-E63&lt;=8,"Девочки до 8 лет","Уточнить"))))</f>
        <v>Начинающие девочки - 9-11 лет</v>
      </c>
      <c r="P63" s="17" t="str">
        <f>IF($A$1-E63&gt;=45,"Мастерс 45+",IF($A$1-E63&gt;=24,"Элита мужчины 24-44 года",IF($A$1-E63&gt;=17,"U23 - 17-23 года",IF($A$1-E63&gt;=14,"Юноши 14-16 лет",IF($A$1-E63&lt;=13,"Мальчики до 13 лет","Уточнить")))))</f>
        <v>Мальчики до 13 лет</v>
      </c>
      <c r="Q63" s="17" t="str">
        <f>IF($A$1-E63&gt;=17,"Элита женщины 17+","Уточнить")</f>
        <v>Уточнить</v>
      </c>
      <c r="R63" s="17" t="str">
        <f>IF($A$1-E63&gt;=45,"Мастерс 45++",IF($A$1-E63&gt;=17,"Open «Элита» мужчины 17+","Уточнить"))</f>
        <v>Уточнить</v>
      </c>
      <c r="S63" s="17" t="str">
        <f>IF($A$1-E63&gt;=17,"Open «Элита» женщины 17+","Уточнить")</f>
        <v>Уточнить</v>
      </c>
    </row>
    <row r="64" spans="2:19" ht="12.75" hidden="1">
      <c r="B64" s="10">
        <v>40</v>
      </c>
      <c r="C64" s="10" t="s">
        <v>206</v>
      </c>
      <c r="D64" s="10" t="s">
        <v>35</v>
      </c>
      <c r="E64" s="10">
        <v>2010</v>
      </c>
      <c r="F64" s="10" t="s">
        <v>15</v>
      </c>
      <c r="G64" s="10" t="s">
        <v>198</v>
      </c>
      <c r="H64" s="16" t="str">
        <f>IF(G64="МИКРО",IF(F64="муж",L64,M64),IF(G64="МИНИ",IF(F64="муж",N64,O64),IF(G64="Полумарафон",IF(F64="муж",P64,Q64),IF(G64="Марафон",IF(F64="муж",R64,S64)))))</f>
        <v>Мальчики - 9-11 лет</v>
      </c>
      <c r="I64" t="s">
        <v>247</v>
      </c>
      <c r="L64" s="17" t="str">
        <f>IF($A$1-E64&lt;=6,"Дети до 6 лет","Уточнить")</f>
        <v>Уточнить</v>
      </c>
      <c r="M64" s="17" t="str">
        <f>IF($A$1-E64&lt;=6,"Дети до 6 лет","Уточнить")</f>
        <v>Уточнить</v>
      </c>
      <c r="N64" s="17" t="str">
        <f>IF($A$1-E64&gt;=15,"Open мужчины -15 лет и старше",IF($A$1-E64&gt;=12,"Начинающие мальчики -12-14 лет",IF($A$1-E64&gt;=9,"Мальчики - 9-11 лет",IF($A$1-E64&lt;=8,"Младшие мальчики до 8 лет","Уточнить"))))</f>
        <v>Мальчики - 9-11 лет</v>
      </c>
      <c r="O64" s="17" t="str">
        <f>IF($A$1-E64&gt;=15,"Open женщины 15+",IF($A$1-E64&gt;=12,"Девушки -12-14 лет",IF($A$1-E64&gt;=9,"Начинающие девочки - 9-11 лет",IF($A$1-E64&lt;=8,"Девочки до 8 лет","Уточнить"))))</f>
        <v>Начинающие девочки - 9-11 лет</v>
      </c>
      <c r="P64" s="17" t="str">
        <f>IF($A$1-E64&gt;=45,"Мастерс 45+",IF($A$1-E64&gt;=24,"Элита мужчины 24-44 года",IF($A$1-E64&gt;=17,"U23 - 17-23 года",IF($A$1-E64&gt;=14,"Юноши 14-16 лет",IF($A$1-E64&lt;=13,"Мальчики до 13 лет","Уточнить")))))</f>
        <v>Мальчики до 13 лет</v>
      </c>
      <c r="Q64" s="17" t="str">
        <f>IF($A$1-E64&gt;=17,"Элита женщины 17+","Уточнить")</f>
        <v>Уточнить</v>
      </c>
      <c r="R64" s="17" t="str">
        <f>IF($A$1-E64&gt;=45,"Мастерс 45++",IF($A$1-E64&gt;=17,"Open «Элита» мужчины 17+","Уточнить"))</f>
        <v>Уточнить</v>
      </c>
      <c r="S64" s="17" t="str">
        <f>IF($A$1-E64&gt;=17,"Open «Элита» женщины 17+","Уточнить")</f>
        <v>Уточнить</v>
      </c>
    </row>
    <row r="65" spans="2:19" ht="12.75" hidden="1">
      <c r="B65" s="10">
        <v>124</v>
      </c>
      <c r="C65" s="10" t="s">
        <v>220</v>
      </c>
      <c r="D65" s="10" t="s">
        <v>69</v>
      </c>
      <c r="E65" s="10">
        <v>2011</v>
      </c>
      <c r="F65" s="10" t="s">
        <v>15</v>
      </c>
      <c r="G65" s="10" t="s">
        <v>198</v>
      </c>
      <c r="H65" s="16" t="str">
        <f>IF(G65="МИКРО",IF(F65="муж",L65,M65),IF(G65="МИНИ",IF(F65="муж",N65,O65),IF(G65="Полумарафон",IF(F65="муж",P65,Q65),IF(G65="Марафон",IF(F65="муж",R65,S65)))))</f>
        <v>Младшие мальчики до 8 лет</v>
      </c>
      <c r="I65" t="s">
        <v>248</v>
      </c>
      <c r="L65" s="17" t="str">
        <f>IF($A$1-E65&lt;=6,"Дети до 6 лет","Уточнить")</f>
        <v>Уточнить</v>
      </c>
      <c r="M65" s="17" t="str">
        <f>IF($A$1-E65&lt;=6,"Дети до 6 лет","Уточнить")</f>
        <v>Уточнить</v>
      </c>
      <c r="N65" s="17" t="str">
        <f>IF($A$1-E65&gt;=15,"Open мужчины -15 лет и старше",IF($A$1-E65&gt;=12,"Начинающие мальчики -12-14 лет",IF($A$1-E65&gt;=9,"Мальчики - 9-11 лет",IF($A$1-E65&lt;=8,"Младшие мальчики до 8 лет","Уточнить"))))</f>
        <v>Младшие мальчики до 8 лет</v>
      </c>
      <c r="O65" s="17" t="str">
        <f>IF($A$1-E65&gt;=15,"Open женщины 15+",IF($A$1-E65&gt;=12,"Девушки -12-14 лет",IF($A$1-E65&gt;=9,"Начинающие девочки - 9-11 лет",IF($A$1-E65&lt;=8,"Девочки до 8 лет","Уточнить"))))</f>
        <v>Девочки до 8 лет</v>
      </c>
      <c r="P65" s="17" t="str">
        <f>IF($A$1-E65&gt;=45,"Мастерс 45+",IF($A$1-E65&gt;=24,"Элита мужчины 24-44 года",IF($A$1-E65&gt;=17,"U23 - 17-23 года",IF($A$1-E65&gt;=14,"Юноши 14-16 лет",IF($A$1-E65&lt;=13,"Мальчики до 13 лет","Уточнить")))))</f>
        <v>Мальчики до 13 лет</v>
      </c>
      <c r="Q65" s="17" t="str">
        <f>IF($A$1-E65&gt;=17,"Элита женщины 17+","Уточнить")</f>
        <v>Уточнить</v>
      </c>
      <c r="R65" s="17" t="str">
        <f>IF($A$1-E65&gt;=45,"Мастерс 45++",IF($A$1-E65&gt;=17,"Open «Элита» мужчины 17+","Уточнить"))</f>
        <v>Уточнить</v>
      </c>
      <c r="S65" s="17" t="str">
        <f>IF($A$1-E65&gt;=17,"Open «Элита» женщины 17+","Уточнить")</f>
        <v>Уточнить</v>
      </c>
    </row>
    <row r="66" spans="2:19" ht="12.75" hidden="1">
      <c r="B66">
        <v>183</v>
      </c>
      <c r="C66" s="10" t="s">
        <v>125</v>
      </c>
      <c r="D66" s="10" t="s">
        <v>126</v>
      </c>
      <c r="E66" s="10">
        <v>2010</v>
      </c>
      <c r="F66" s="10" t="s">
        <v>21</v>
      </c>
      <c r="G66" s="10" t="s">
        <v>33</v>
      </c>
      <c r="H66" s="8" t="str">
        <f>IF(G66="МИКРО",IF(F66="муж",L66,M66),IF(G66="МИНИ",IF(F66="муж",N66,O66),IF(G66="Полумарафон",IF(F66="муж",P66,Q66),IF(G66="Марафон",IF(F66="муж",R66,S66)))))</f>
        <v>Начинающие девочки - 9-11 лет</v>
      </c>
      <c r="I66" s="10" t="s">
        <v>249</v>
      </c>
      <c r="L66" s="9" t="str">
        <f>IF($A$1-E66&lt;=6,"Дети до 6 лет","Уточнить")</f>
        <v>Уточнить</v>
      </c>
      <c r="M66" s="9" t="str">
        <f>IF($A$1-E66&lt;=6,"Дети до 6 лет","Уточнить")</f>
        <v>Уточнить</v>
      </c>
      <c r="N66" s="9" t="str">
        <f>IF($A$1-E66&gt;=15,"Open мужчины -15 лет и старше",IF($A$1-E66&gt;=12,"Начинающие мальчики -12-14 лет",IF($A$1-E66&gt;=9,"Мальчики - 9-11 лет",IF($A$1-E66&lt;=8,"Младшие мальчики до 8 лет","Уточнить"))))</f>
        <v>Мальчики - 9-11 лет</v>
      </c>
      <c r="O66" s="9" t="str">
        <f>IF($A$1-E66&gt;=15,"Open женщины 15+",IF($A$1-E66&gt;=12,"Девушки -12-14 лет",IF($A$1-E66&gt;=9,"Начинающие девочки - 9-11 лет",IF($A$1-E66&lt;=8,"Девочки до 8 лет","Уточнить"))))</f>
        <v>Начинающие девочки - 9-11 лет</v>
      </c>
      <c r="P66" s="9" t="str">
        <f>IF($A$1-E66&gt;=45,"Мастерс 45+",IF($A$1-E66&gt;=24,"Элита мужчины 24-44 года",IF($A$1-E66&gt;=17,"U23 - 17-23 года",IF($A$1-E66&gt;=14,"Юноши 14-16 лет",IF($A$1-E66&lt;=13,"Мальчики до 13 лет","Уточнить")))))</f>
        <v>Мальчики до 13 лет</v>
      </c>
      <c r="Q66" s="9" t="str">
        <f>IF($A$1-E66&gt;=17,"Элита женщины 17+","Уточнить")</f>
        <v>Уточнить</v>
      </c>
      <c r="R66" s="9" t="str">
        <f>IF($A$1-E66&gt;=45,"Мастерс 45++",IF($A$1-E66&gt;=17,"Open «Элита» мужчины 17+","Уточнить"))</f>
        <v>Уточнить</v>
      </c>
      <c r="S66" s="9" t="str">
        <f>IF($A$1-E66&gt;=17,"Open «Элита» женщины 17+","Уточнить")</f>
        <v>Уточнить</v>
      </c>
    </row>
    <row r="67" spans="2:19" ht="12.75" hidden="1">
      <c r="B67">
        <v>154</v>
      </c>
      <c r="C67" s="7" t="s">
        <v>53</v>
      </c>
      <c r="D67" s="7" t="s">
        <v>54</v>
      </c>
      <c r="E67" s="7">
        <v>2009</v>
      </c>
      <c r="F67" s="7" t="s">
        <v>15</v>
      </c>
      <c r="G67" s="7" t="s">
        <v>33</v>
      </c>
      <c r="H67" s="11" t="str">
        <f>IF(G67="МИКРО",IF(F67="муж",L67,M67),IF(G67="МИНИ",IF(F67="муж",N67,O67),IF(G67="Полумарафон",IF(F67="муж",P67,Q67),IF(G67="Марафон",IF(F67="муж",R67,S67)))))</f>
        <v>Мальчики - 9-11 лет</v>
      </c>
      <c r="I67" t="s">
        <v>250</v>
      </c>
      <c r="L67" s="9" t="str">
        <f>IF($A$1-E67&lt;=6,"Дети до 6 лет","Уточнить")</f>
        <v>Уточнить</v>
      </c>
      <c r="M67" s="9" t="str">
        <f>IF($A$1-E67&lt;=6,"Дети до 6 лет","Уточнить")</f>
        <v>Уточнить</v>
      </c>
      <c r="N67" s="9" t="str">
        <f>IF($A$1-E67&gt;=15,"Open мужчины -15 лет и старше",IF($A$1-E67&gt;=12,"Начинающие мальчики -12-14 лет",IF($A$1-E67&gt;=9,"Мальчики - 9-11 лет",IF($A$1-E67&lt;=8,"Младшие мальчики до 8 лет","Уточнить"))))</f>
        <v>Мальчики - 9-11 лет</v>
      </c>
      <c r="O67" s="9" t="str">
        <f>IF($A$1-E67&gt;=15,"Open женщины 15+",IF($A$1-E67&gt;=12,"Девушки -12-14 лет",IF($A$1-E67&gt;=9,"Начинающие девочки - 9-11 лет",IF($A$1-E67&lt;=8,"Девочки до 8 лет","Уточнить"))))</f>
        <v>Начинающие девочки - 9-11 лет</v>
      </c>
      <c r="P67" s="9" t="str">
        <f>IF($A$1-E67&gt;=45,"Мастерс 45+",IF($A$1-E67&gt;=24,"Элита мужчины 24-44 года",IF($A$1-E67&gt;=17,"U23 - 17-23 года",IF($A$1-E67&gt;=14,"Юноши 14-16 лет",IF($A$1-E67&lt;=13,"Мальчики до 13 лет","Уточнить")))))</f>
        <v>Мальчики до 13 лет</v>
      </c>
      <c r="Q67" s="9" t="str">
        <f>IF($A$1-E67&gt;=17,"Элита женщины 17+","Уточнить")</f>
        <v>Уточнить</v>
      </c>
      <c r="R67" s="9" t="str">
        <f>IF($A$1-E67&gt;=45,"Мастерс 45++",IF($A$1-E67&gt;=17,"Open «Элита» мужчины 17+","Уточнить"))</f>
        <v>Уточнить</v>
      </c>
      <c r="S67" s="9" t="str">
        <f>IF($A$1-E67&gt;=17,"Open «Элита» женщины 17+","Уточнить")</f>
        <v>Уточнить</v>
      </c>
    </row>
    <row r="68" spans="2:19" ht="12.75" hidden="1">
      <c r="B68" s="10">
        <v>188</v>
      </c>
      <c r="C68" s="10" t="s">
        <v>202</v>
      </c>
      <c r="D68" s="10" t="s">
        <v>203</v>
      </c>
      <c r="E68" s="10">
        <v>2006</v>
      </c>
      <c r="F68" s="10" t="s">
        <v>21</v>
      </c>
      <c r="G68" s="10" t="s">
        <v>198</v>
      </c>
      <c r="H68" s="16" t="str">
        <f>IF(G68="МИКРО",IF(F68="муж",L68,M68),IF(G68="МИНИ",IF(F68="муж",N68,O68),IF(G68="Полумарафон",IF(F68="муж",P68,Q68),IF(G68="Марафон",IF(F68="муж",R68,S68)))))</f>
        <v>Девушки -12-14 лет</v>
      </c>
      <c r="I68" t="s">
        <v>251</v>
      </c>
      <c r="L68" s="9" t="str">
        <f>IF($A$1-E68&lt;=6,"Дети до 6 лет","Уточнить")</f>
        <v>Уточнить</v>
      </c>
      <c r="M68" s="9" t="str">
        <f>IF($A$1-E68&lt;=6,"Дети до 6 лет","Уточнить")</f>
        <v>Уточнить</v>
      </c>
      <c r="N68" s="9" t="str">
        <f>IF($A$1-E68&gt;=15,"Open мужчины -15 лет и старше",IF($A$1-E68&gt;=12,"Начинающие мальчики -12-14 лет",IF($A$1-E68&gt;=9,"Мальчики - 9-11 лет",IF($A$1-E68&lt;=8,"Младшие мальчики до 8 лет","Уточнить"))))</f>
        <v>Начинающие мальчики -12-14 лет</v>
      </c>
      <c r="O68" s="9" t="str">
        <f>IF($A$1-E68&gt;=15,"Open женщины 15+",IF($A$1-E68&gt;=12,"Девушки -12-14 лет",IF($A$1-E68&gt;=9,"Начинающие девочки - 9-11 лет",IF($A$1-E68&lt;=8,"Девочки до 8 лет","Уточнить"))))</f>
        <v>Девушки -12-14 лет</v>
      </c>
      <c r="P68" s="9" t="str">
        <f>IF($A$1-E68&gt;=45,"Мастерс 45+",IF($A$1-E68&gt;=24,"Элита мужчины 24-44 года",IF($A$1-E68&gt;=17,"U23 - 17-23 года",IF($A$1-E68&gt;=14,"Юноши 14-16 лет",IF($A$1-E68&lt;=13,"Мальчики до 13 лет","Уточнить")))))</f>
        <v>Мальчики до 13 лет</v>
      </c>
      <c r="Q68" s="9" t="str">
        <f>IF($A$1-E68&gt;=17,"Элита женщины 17+","Уточнить")</f>
        <v>Уточнить</v>
      </c>
      <c r="R68" s="9" t="str">
        <f>IF($A$1-E68&gt;=45,"Мастерс 45++",IF($A$1-E68&gt;=17,"Open «Элита» мужчины 17+","Уточнить"))</f>
        <v>Уточнить</v>
      </c>
      <c r="S68" s="9" t="str">
        <f>IF($A$1-E68&gt;=17,"Open «Элита» женщины 17+","Уточнить")</f>
        <v>Уточнить</v>
      </c>
    </row>
    <row r="69" spans="2:19" ht="12.75" hidden="1">
      <c r="B69">
        <v>173</v>
      </c>
      <c r="C69" s="10" t="s">
        <v>57</v>
      </c>
      <c r="D69" s="10" t="s">
        <v>58</v>
      </c>
      <c r="E69" s="10">
        <v>2009</v>
      </c>
      <c r="F69" s="10" t="s">
        <v>15</v>
      </c>
      <c r="G69" s="10" t="s">
        <v>33</v>
      </c>
      <c r="H69" s="11" t="str">
        <f>IF(G69="МИКРО",IF(F69="муж",L69,M69),IF(G69="МИНИ",IF(F69="муж",N69,O69),IF(G69="Полумарафон",IF(F69="муж",P69,Q69),IF(G69="Марафон",IF(F69="муж",R69,S69)))))</f>
        <v>Мальчики - 9-11 лет</v>
      </c>
      <c r="I69" s="10" t="s">
        <v>252</v>
      </c>
      <c r="L69" s="9" t="str">
        <f>IF($A$1-E69&lt;=6,"Дети до 6 лет","Уточнить")</f>
        <v>Уточнить</v>
      </c>
      <c r="M69" s="9" t="str">
        <f>IF($A$1-E69&lt;=6,"Дети до 6 лет","Уточнить")</f>
        <v>Уточнить</v>
      </c>
      <c r="N69" s="9" t="str">
        <f>IF($A$1-E69&gt;=15,"Open мужчины -15 лет и старше",IF($A$1-E69&gt;=12,"Начинающие мальчики -12-14 лет",IF($A$1-E69&gt;=9,"Мальчики - 9-11 лет",IF($A$1-E69&lt;=8,"Младшие мальчики до 8 лет","Уточнить"))))</f>
        <v>Мальчики - 9-11 лет</v>
      </c>
      <c r="O69" s="9" t="str">
        <f>IF($A$1-E69&gt;=15,"Open женщины 15+",IF($A$1-E69&gt;=12,"Девушки -12-14 лет",IF($A$1-E69&gt;=9,"Начинающие девочки - 9-11 лет",IF($A$1-E69&lt;=8,"Девочки до 8 лет","Уточнить"))))</f>
        <v>Начинающие девочки - 9-11 лет</v>
      </c>
      <c r="P69" s="9" t="str">
        <f>IF($A$1-E69&gt;=45,"Мастерс 45+",IF($A$1-E69&gt;=24,"Элита мужчины 24-44 года",IF($A$1-E69&gt;=17,"U23 - 17-23 года",IF($A$1-E69&gt;=14,"Юноши 14-16 лет",IF($A$1-E69&lt;=13,"Мальчики до 13 лет","Уточнить")))))</f>
        <v>Мальчики до 13 лет</v>
      </c>
      <c r="Q69" s="9" t="str">
        <f>IF($A$1-E69&gt;=17,"Элита женщины 17+","Уточнить")</f>
        <v>Уточнить</v>
      </c>
      <c r="R69" s="9" t="str">
        <f>IF($A$1-E69&gt;=45,"Мастерс 45++",IF($A$1-E69&gt;=17,"Open «Элита» мужчины 17+","Уточнить"))</f>
        <v>Уточнить</v>
      </c>
      <c r="S69" s="9" t="str">
        <f>IF($A$1-E69&gt;=17,"Open «Элита» женщины 17+","Уточнить")</f>
        <v>Уточнить</v>
      </c>
    </row>
    <row r="70" spans="2:19" ht="12.75" hidden="1">
      <c r="B70" s="10">
        <v>165</v>
      </c>
      <c r="C70" s="10" t="s">
        <v>214</v>
      </c>
      <c r="D70" s="10" t="s">
        <v>105</v>
      </c>
      <c r="E70" s="10">
        <v>2008</v>
      </c>
      <c r="F70" s="10" t="s">
        <v>15</v>
      </c>
      <c r="G70" s="10" t="s">
        <v>33</v>
      </c>
      <c r="H70" s="16" t="str">
        <f>IF(G70="МИКРО",IF(F70="муж",L70,M70),IF(G70="МИНИ",IF(F70="муж",N70,O70),IF(G70="Полумарафон",IF(F70="муж",P70,Q70),IF(G70="Марафон",IF(F70="муж",R70,S70)))))</f>
        <v>Мальчики - 9-11 лет</v>
      </c>
      <c r="I70" t="s">
        <v>253</v>
      </c>
      <c r="L70" s="17" t="str">
        <f>IF($A$1-E70&lt;=6,"Дети до 6 лет","Уточнить")</f>
        <v>Уточнить</v>
      </c>
      <c r="M70" s="17" t="str">
        <f>IF($A$1-E70&lt;=6,"Дети до 6 лет","Уточнить")</f>
        <v>Уточнить</v>
      </c>
      <c r="N70" s="17" t="str">
        <f>IF($A$1-E70&gt;=15,"Open мужчины -15 лет и старше",IF($A$1-E70&gt;=12,"Начинающие мальчики -12-14 лет",IF($A$1-E70&gt;=9,"Мальчики - 9-11 лет",IF($A$1-E70&lt;=8,"Младшие мальчики до 8 лет","Уточнить"))))</f>
        <v>Мальчики - 9-11 лет</v>
      </c>
      <c r="O70" s="17" t="str">
        <f>IF($A$1-E70&gt;=15,"Open женщины 15+",IF($A$1-E70&gt;=12,"Девушки -12-14 лет",IF($A$1-E70&gt;=9,"Начинающие девочки - 9-11 лет",IF($A$1-E70&lt;=8,"Девочки до 8 лет","Уточнить"))))</f>
        <v>Начинающие девочки - 9-11 лет</v>
      </c>
      <c r="P70" s="17" t="str">
        <f>IF($A$1-E70&gt;=45,"Мастерс 45+",IF($A$1-E70&gt;=24,"Элита мужчины 24-44 года",IF($A$1-E70&gt;=17,"U23 - 17-23 года",IF($A$1-E70&gt;=14,"Юноши 14-16 лет",IF($A$1-E70&lt;=13,"Мальчики до 13 лет","Уточнить")))))</f>
        <v>Мальчики до 13 лет</v>
      </c>
      <c r="Q70" s="17" t="str">
        <f>IF($A$1-E70&gt;=17,"Элита женщины 17+","Уточнить")</f>
        <v>Уточнить</v>
      </c>
      <c r="R70" s="17" t="str">
        <f>IF($A$1-E70&gt;=45,"Мастерс 45++",IF($A$1-E70&gt;=17,"Open «Элита» мужчины 17+","Уточнить"))</f>
        <v>Уточнить</v>
      </c>
      <c r="S70" s="17" t="str">
        <f>IF($A$1-E70&gt;=17,"Open «Элита» женщины 17+","Уточнить")</f>
        <v>Уточнить</v>
      </c>
    </row>
    <row r="71" spans="2:19" ht="12.75" hidden="1">
      <c r="B71">
        <v>155</v>
      </c>
      <c r="C71" s="10" t="s">
        <v>144</v>
      </c>
      <c r="D71" s="10" t="s">
        <v>82</v>
      </c>
      <c r="E71" s="10">
        <v>2010</v>
      </c>
      <c r="F71" s="10" t="s">
        <v>15</v>
      </c>
      <c r="G71" s="10" t="s">
        <v>33</v>
      </c>
      <c r="H71" s="11" t="str">
        <f>IF(G71="МИКРО",IF(F71="муж",L71,M71),IF(G71="МИНИ",IF(F71="муж",N71,O71),IF(G71="Полумарафон",IF(F71="муж",P71,Q71),IF(G71="Марафон",IF(F71="муж",R71,S71)))))</f>
        <v>Мальчики - 9-11 лет</v>
      </c>
      <c r="I71" s="10" t="s">
        <v>254</v>
      </c>
      <c r="L71" s="9" t="str">
        <f>IF($A$1-E71&lt;=6,"Дети до 6 лет","Уточнить")</f>
        <v>Уточнить</v>
      </c>
      <c r="M71" s="9" t="str">
        <f>IF($A$1-E71&lt;=6,"Дети до 6 лет","Уточнить")</f>
        <v>Уточнить</v>
      </c>
      <c r="N71" s="9" t="str">
        <f>IF($A$1-E71&gt;=15,"Open мужчины -15 лет и старше",IF($A$1-E71&gt;=12,"Начинающие мальчики -12-14 лет",IF($A$1-E71&gt;=9,"Мальчики - 9-11 лет",IF($A$1-E71&lt;=8,"Младшие мальчики до 8 лет","Уточнить"))))</f>
        <v>Мальчики - 9-11 лет</v>
      </c>
      <c r="O71" s="9" t="str">
        <f>IF($A$1-E71&gt;=15,"Open женщины 15+",IF($A$1-E71&gt;=12,"Девушки -12-14 лет",IF($A$1-E71&gt;=9,"Начинающие девочки - 9-11 лет",IF($A$1-E71&lt;=8,"Девочки до 8 лет","Уточнить"))))</f>
        <v>Начинающие девочки - 9-11 лет</v>
      </c>
      <c r="P71" s="9" t="str">
        <f>IF($A$1-E71&gt;=45,"Мастерс 45+",IF($A$1-E71&gt;=24,"Элита мужчины 24-44 года",IF($A$1-E71&gt;=17,"U23 - 17-23 года",IF($A$1-E71&gt;=14,"Юноши 14-16 лет",IF($A$1-E71&lt;=13,"Мальчики до 13 лет","Уточнить")))))</f>
        <v>Мальчики до 13 лет</v>
      </c>
      <c r="Q71" s="9" t="str">
        <f>IF($A$1-E71&gt;=17,"Элита женщины 17+","Уточнить")</f>
        <v>Уточнить</v>
      </c>
      <c r="R71" s="9" t="str">
        <f>IF($A$1-E71&gt;=45,"Мастерс 45++",IF($A$1-E71&gt;=17,"Open «Элита» мужчины 17+","Уточнить"))</f>
        <v>Уточнить</v>
      </c>
      <c r="S71" s="9" t="str">
        <f>IF($A$1-E71&gt;=17,"Open «Элита» женщины 17+","Уточнить")</f>
        <v>Уточнить</v>
      </c>
    </row>
    <row r="72" spans="2:19" ht="12.75" hidden="1">
      <c r="B72" s="10">
        <v>181</v>
      </c>
      <c r="C72" s="10" t="s">
        <v>200</v>
      </c>
      <c r="D72" s="10" t="s">
        <v>201</v>
      </c>
      <c r="E72" s="10">
        <v>2009</v>
      </c>
      <c r="F72" s="10" t="s">
        <v>21</v>
      </c>
      <c r="G72" s="10" t="s">
        <v>198</v>
      </c>
      <c r="H72" s="16" t="str">
        <f>IF(G72="МИКРО",IF(F72="муж",L72,M72),IF(G72="МИНИ",IF(F72="муж",N72,O72),IF(G72="Полумарафон",IF(F72="муж",P72,Q72),IF(G72="Марафон",IF(F72="муж",R72,S72)))))</f>
        <v>Начинающие девочки - 9-11 лет</v>
      </c>
      <c r="I72" t="s">
        <v>255</v>
      </c>
      <c r="L72" s="9" t="str">
        <f>IF($A$1-E72&lt;=6,"Дети до 6 лет","Уточнить")</f>
        <v>Уточнить</v>
      </c>
      <c r="M72" s="9" t="str">
        <f>IF($A$1-E72&lt;=6,"Дети до 6 лет","Уточнить")</f>
        <v>Уточнить</v>
      </c>
      <c r="N72" s="9" t="str">
        <f>IF($A$1-E72&gt;=15,"Open мужчины -15 лет и старше",IF($A$1-E72&gt;=12,"Начинающие мальчики -12-14 лет",IF($A$1-E72&gt;=9,"Мальчики - 9-11 лет",IF($A$1-E72&lt;=8,"Младшие мальчики до 8 лет","Уточнить"))))</f>
        <v>Мальчики - 9-11 лет</v>
      </c>
      <c r="O72" s="9" t="str">
        <f>IF($A$1-E72&gt;=15,"Open женщины 15+",IF($A$1-E72&gt;=12,"Девушки -12-14 лет",IF($A$1-E72&gt;=9,"Начинающие девочки - 9-11 лет",IF($A$1-E72&lt;=8,"Девочки до 8 лет","Уточнить"))))</f>
        <v>Начинающие девочки - 9-11 лет</v>
      </c>
      <c r="P72" s="9" t="str">
        <f>IF($A$1-E72&gt;=45,"Мастерс 45+",IF($A$1-E72&gt;=24,"Элита мужчины 24-44 года",IF($A$1-E72&gt;=17,"U23 - 17-23 года",IF($A$1-E72&gt;=14,"Юноши 14-16 лет",IF($A$1-E72&lt;=13,"Мальчики до 13 лет","Уточнить")))))</f>
        <v>Мальчики до 13 лет</v>
      </c>
      <c r="Q72" s="9" t="str">
        <f>IF($A$1-E72&gt;=17,"Элита женщины 17+","Уточнить")</f>
        <v>Уточнить</v>
      </c>
      <c r="R72" s="9" t="str">
        <f>IF($A$1-E72&gt;=45,"Мастерс 45++",IF($A$1-E72&gt;=17,"Open «Элита» мужчины 17+","Уточнить"))</f>
        <v>Уточнить</v>
      </c>
      <c r="S72" s="9" t="str">
        <f>IF($A$1-E72&gt;=17,"Open «Элита» женщины 17+","Уточнить")</f>
        <v>Уточнить</v>
      </c>
    </row>
    <row r="73" spans="2:19" ht="12.75" hidden="1">
      <c r="B73" s="10">
        <v>174</v>
      </c>
      <c r="C73" s="10" t="s">
        <v>204</v>
      </c>
      <c r="D73" s="10" t="s">
        <v>122</v>
      </c>
      <c r="E73" s="10">
        <v>2006</v>
      </c>
      <c r="F73" s="10" t="s">
        <v>15</v>
      </c>
      <c r="G73" s="10" t="s">
        <v>198</v>
      </c>
      <c r="H73" s="16" t="str">
        <f>IF(G73="МИКРО",IF(F73="муж",L73,M73),IF(G73="МИНИ",IF(F73="муж",N73,O73),IF(G73="Полумарафон",IF(F73="муж",P73,Q73),IF(G73="Марафон",IF(F73="муж",R73,S73)))))</f>
        <v>Начинающие мальчики -12-14 лет</v>
      </c>
      <c r="I73" t="s">
        <v>256</v>
      </c>
      <c r="L73" s="17" t="str">
        <f>IF($A$1-E73&lt;=6,"Дети до 6 лет","Уточнить")</f>
        <v>Уточнить</v>
      </c>
      <c r="M73" s="17" t="str">
        <f>IF($A$1-E73&lt;=6,"Дети до 6 лет","Уточнить")</f>
        <v>Уточнить</v>
      </c>
      <c r="N73" s="17" t="str">
        <f>IF($A$1-E73&gt;=15,"Open мужчины -15 лет и старше",IF($A$1-E73&gt;=12,"Начинающие мальчики -12-14 лет",IF($A$1-E73&gt;=9,"Мальчики - 9-11 лет",IF($A$1-E73&lt;=8,"Младшие мальчики до 8 лет","Уточнить"))))</f>
        <v>Начинающие мальчики -12-14 лет</v>
      </c>
      <c r="O73" s="17" t="str">
        <f>IF($A$1-E73&gt;=15,"Open женщины 15+",IF($A$1-E73&gt;=12,"Девушки -12-14 лет",IF($A$1-E73&gt;=9,"Начинающие девочки - 9-11 лет",IF($A$1-E73&lt;=8,"Девочки до 8 лет","Уточнить"))))</f>
        <v>Девушки -12-14 лет</v>
      </c>
      <c r="P73" s="17" t="str">
        <f>IF($A$1-E73&gt;=45,"Мастерс 45+",IF($A$1-E73&gt;=24,"Элита мужчины 24-44 года",IF($A$1-E73&gt;=17,"U23 - 17-23 года",IF($A$1-E73&gt;=14,"Юноши 14-16 лет",IF($A$1-E73&lt;=13,"Мальчики до 13 лет","Уточнить")))))</f>
        <v>Мальчики до 13 лет</v>
      </c>
      <c r="Q73" s="17" t="str">
        <f>IF($A$1-E73&gt;=17,"Элита женщины 17+","Уточнить")</f>
        <v>Уточнить</v>
      </c>
      <c r="R73" s="17" t="str">
        <f>IF($A$1-E73&gt;=45,"Мастерс 45++",IF($A$1-E73&gt;=17,"Open «Элита» мужчины 17+","Уточнить"))</f>
        <v>Уточнить</v>
      </c>
      <c r="S73" s="17" t="str">
        <f>IF($A$1-E73&gt;=17,"Open «Элита» женщины 17+","Уточнить")</f>
        <v>Уточнить</v>
      </c>
    </row>
    <row r="74" spans="2:19" ht="12.75" hidden="1">
      <c r="B74">
        <v>182</v>
      </c>
      <c r="C74" s="10" t="s">
        <v>196</v>
      </c>
      <c r="D74" s="10" t="s">
        <v>197</v>
      </c>
      <c r="E74" s="10">
        <v>2008</v>
      </c>
      <c r="F74" s="10" t="s">
        <v>21</v>
      </c>
      <c r="G74" s="10" t="s">
        <v>198</v>
      </c>
      <c r="H74" s="16" t="str">
        <f>IF(G74="МИКРО",IF(F74="муж",L74,M74),IF(G74="МИНИ",IF(F74="муж",N74,O74),IF(G74="Полумарафон",IF(F74="муж",P74,Q74),IF(G74="Марафон",IF(F74="муж",R74,S74)))))</f>
        <v>Начинающие девочки - 9-11 лет</v>
      </c>
      <c r="I74" t="s">
        <v>257</v>
      </c>
      <c r="L74" s="9" t="str">
        <f>IF($A$1-E74&lt;=6,"Дети до 6 лет","Уточнить")</f>
        <v>Уточнить</v>
      </c>
      <c r="M74" s="9" t="str">
        <f>IF($A$1-E74&lt;=6,"Дети до 6 лет","Уточнить")</f>
        <v>Уточнить</v>
      </c>
      <c r="N74" s="9" t="str">
        <f>IF($A$1-E74&gt;=15,"Open мужчины -15 лет и старше",IF($A$1-E74&gt;=12,"Начинающие мальчики -12-14 лет",IF($A$1-E74&gt;=9,"Мальчики - 9-11 лет",IF($A$1-E74&lt;=8,"Младшие мальчики до 8 лет","Уточнить"))))</f>
        <v>Мальчики - 9-11 лет</v>
      </c>
      <c r="O74" s="9" t="str">
        <f>IF($A$1-E74&gt;=15,"Open женщины 15+",IF($A$1-E74&gt;=12,"Девушки -12-14 лет",IF($A$1-E74&gt;=9,"Начинающие девочки - 9-11 лет",IF($A$1-E74&lt;=8,"Девочки до 8 лет","Уточнить"))))</f>
        <v>Начинающие девочки - 9-11 лет</v>
      </c>
      <c r="P74" s="9" t="str">
        <f>IF($A$1-E74&gt;=45,"Мастерс 45+",IF($A$1-E74&gt;=24,"Элита мужчины 24-44 года",IF($A$1-E74&gt;=17,"U23 - 17-23 года",IF($A$1-E74&gt;=14,"Юноши 14-16 лет",IF($A$1-E74&lt;=13,"Мальчики до 13 лет","Уточнить")))))</f>
        <v>Мальчики до 13 лет</v>
      </c>
      <c r="Q74" s="9" t="str">
        <f>IF($A$1-E74&gt;=17,"Элита женщины 17+","Уточнить")</f>
        <v>Уточнить</v>
      </c>
      <c r="R74" s="9" t="str">
        <f>IF($A$1-E74&gt;=45,"Мастерс 45++",IF($A$1-E74&gt;=17,"Open «Элита» мужчины 17+","Уточнить"))</f>
        <v>Уточнить</v>
      </c>
      <c r="S74" s="9" t="str">
        <f>IF($A$1-E74&gt;=17,"Open «Элита» женщины 17+","Уточнить")</f>
        <v>Уточнить</v>
      </c>
    </row>
    <row r="75" spans="2:19" ht="12.75" hidden="1">
      <c r="B75" s="10">
        <v>177</v>
      </c>
      <c r="C75" s="10" t="s">
        <v>216</v>
      </c>
      <c r="D75" s="10" t="s">
        <v>71</v>
      </c>
      <c r="E75" s="10">
        <v>2012</v>
      </c>
      <c r="F75" s="10" t="s">
        <v>15</v>
      </c>
      <c r="G75" s="10" t="s">
        <v>33</v>
      </c>
      <c r="H75" s="16" t="str">
        <f>IF(G75="МИКРО",IF(F75="муж",L75,M75),IF(G75="МИНИ",IF(F75="муж",N75,O75),IF(G75="Полумарафон",IF(F75="муж",P75,Q75),IF(G75="Марафон",IF(F75="муж",R75,S75)))))</f>
        <v>Младшие мальчики до 8 лет</v>
      </c>
      <c r="I75" t="s">
        <v>258</v>
      </c>
      <c r="L75" s="17" t="str">
        <f>IF($A$1-E75&lt;=6,"Дети до 6 лет","Уточнить")</f>
        <v>Уточнить</v>
      </c>
      <c r="M75" s="17" t="str">
        <f>IF($A$1-E75&lt;=6,"Дети до 6 лет","Уточнить")</f>
        <v>Уточнить</v>
      </c>
      <c r="N75" s="17" t="str">
        <f>IF($A$1-E75&gt;=15,"Open мужчины -15 лет и старше",IF($A$1-E75&gt;=12,"Начинающие мальчики -12-14 лет",IF($A$1-E75&gt;=9,"Мальчики - 9-11 лет",IF($A$1-E75&lt;=8,"Младшие мальчики до 8 лет","Уточнить"))))</f>
        <v>Младшие мальчики до 8 лет</v>
      </c>
      <c r="O75" s="17" t="str">
        <f>IF($A$1-E75&gt;=15,"Open женщины 15+",IF($A$1-E75&gt;=12,"Девушки -12-14 лет",IF($A$1-E75&gt;=9,"Начинающие девочки - 9-11 лет",IF($A$1-E75&lt;=8,"Девочки до 8 лет","Уточнить"))))</f>
        <v>Девочки до 8 лет</v>
      </c>
      <c r="P75" s="17" t="str">
        <f>IF($A$1-E75&gt;=45,"Мастерс 45+",IF($A$1-E75&gt;=24,"Элита мужчины 24-44 года",IF($A$1-E75&gt;=17,"U23 - 17-23 года",IF($A$1-E75&gt;=14,"Юноши 14-16 лет",IF($A$1-E75&lt;=13,"Мальчики до 13 лет","Уточнить")))))</f>
        <v>Мальчики до 13 лет</v>
      </c>
      <c r="Q75" s="17" t="str">
        <f>IF($A$1-E75&gt;=17,"Элита женщины 17+","Уточнить")</f>
        <v>Уточнить</v>
      </c>
      <c r="R75" s="17" t="str">
        <f>IF($A$1-E75&gt;=45,"Мастерс 45++",IF($A$1-E75&gt;=17,"Open «Элита» мужчины 17+","Уточнить"))</f>
        <v>Уточнить</v>
      </c>
      <c r="S75" s="17" t="str">
        <f>IF($A$1-E75&gt;=17,"Open «Элита» женщины 17+","Уточнить")</f>
        <v>Уточнить</v>
      </c>
    </row>
    <row r="76" spans="2:19" ht="12.75" hidden="1">
      <c r="B76" s="10">
        <v>171</v>
      </c>
      <c r="C76" s="10" t="s">
        <v>212</v>
      </c>
      <c r="D76" s="10" t="s">
        <v>213</v>
      </c>
      <c r="E76" s="10">
        <v>2004</v>
      </c>
      <c r="F76" s="10" t="s">
        <v>21</v>
      </c>
      <c r="G76" s="10" t="s">
        <v>198</v>
      </c>
      <c r="H76" s="16" t="str">
        <f>IF(G76="МИКРО",IF(F76="муж",L76,M76),IF(G76="МИНИ",IF(F76="муж",N76,O76),IF(G76="Полумарафон",IF(F76="муж",P76,Q76),IF(G76="Марафон",IF(F76="муж",R76,S76)))))</f>
        <v>Open женщины 15+</v>
      </c>
      <c r="I76" t="s">
        <v>259</v>
      </c>
      <c r="L76" s="17" t="str">
        <f>IF($A$1-E76&lt;=6,"Дети до 6 лет","Уточнить")</f>
        <v>Уточнить</v>
      </c>
      <c r="M76" s="17" t="str">
        <f>IF($A$1-E76&lt;=6,"Дети до 6 лет","Уточнить")</f>
        <v>Уточнить</v>
      </c>
      <c r="N76" s="17" t="str">
        <f>IF($A$1-E76&gt;=15,"Open мужчины -15 лет и старше",IF($A$1-E76&gt;=12,"Начинающие мальчики -12-14 лет",IF($A$1-E76&gt;=9,"Мальчики - 9-11 лет",IF($A$1-E76&lt;=8,"Младшие мальчики до 8 лет","Уточнить"))))</f>
        <v>Open мужчины -15 лет и старше</v>
      </c>
      <c r="O76" s="17" t="str">
        <f>IF($A$1-E76&gt;=15,"Open женщины 15+",IF($A$1-E76&gt;=12,"Девушки -12-14 лет",IF($A$1-E76&gt;=9,"Начинающие девочки - 9-11 лет",IF($A$1-E76&lt;=8,"Девочки до 8 лет","Уточнить"))))</f>
        <v>Open женщины 15+</v>
      </c>
      <c r="P76" s="17" t="str">
        <f>IF($A$1-E76&gt;=45,"Мастерс 45+",IF($A$1-E76&gt;=24,"Элита мужчины 24-44 года",IF($A$1-E76&gt;=17,"U23 - 17-23 года",IF($A$1-E76&gt;=14,"Юноши 14-16 лет",IF($A$1-E76&lt;=13,"Мальчики до 13 лет","Уточнить")))))</f>
        <v>Юноши 14-16 лет</v>
      </c>
      <c r="Q76" s="17" t="str">
        <f>IF($A$1-E76&gt;=17,"Элита женщины 17+","Уточнить")</f>
        <v>Уточнить</v>
      </c>
      <c r="R76" s="17" t="str">
        <f>IF($A$1-E76&gt;=45,"Мастерс 45++",IF($A$1-E76&gt;=17,"Open «Элита» мужчины 17+","Уточнить"))</f>
        <v>Уточнить</v>
      </c>
      <c r="S76" s="17" t="str">
        <f>IF($A$1-E76&gt;=17,"Open «Элита» женщины 17+","Уточнить")</f>
        <v>Уточнить</v>
      </c>
    </row>
    <row r="77" spans="2:19" ht="12.75" hidden="1">
      <c r="B77" s="10">
        <v>189</v>
      </c>
      <c r="C77" s="10" t="s">
        <v>205</v>
      </c>
      <c r="D77" s="10" t="s">
        <v>54</v>
      </c>
      <c r="E77" s="10">
        <v>2007</v>
      </c>
      <c r="F77" s="10" t="s">
        <v>15</v>
      </c>
      <c r="G77" s="10" t="s">
        <v>198</v>
      </c>
      <c r="H77" s="16" t="str">
        <f>IF(G77="МИКРО",IF(F77="муж",L77,M77),IF(G77="МИНИ",IF(F77="муж",N77,O77),IF(G77="Полумарафон",IF(F77="муж",P77,Q77),IF(G77="Марафон",IF(F77="муж",R77,S77)))))</f>
        <v>Начинающие мальчики -12-14 лет</v>
      </c>
      <c r="I77" t="s">
        <v>260</v>
      </c>
      <c r="L77" s="17" t="str">
        <f>IF($A$1-E77&lt;=6,"Дети до 6 лет","Уточнить")</f>
        <v>Уточнить</v>
      </c>
      <c r="M77" s="17" t="str">
        <f>IF($A$1-E77&lt;=6,"Дети до 6 лет","Уточнить")</f>
        <v>Уточнить</v>
      </c>
      <c r="N77" s="17" t="str">
        <f>IF($A$1-E77&gt;=15,"Open мужчины -15 лет и старше",IF($A$1-E77&gt;=12,"Начинающие мальчики -12-14 лет",IF($A$1-E77&gt;=9,"Мальчики - 9-11 лет",IF($A$1-E77&lt;=8,"Младшие мальчики до 8 лет","Уточнить"))))</f>
        <v>Начинающие мальчики -12-14 лет</v>
      </c>
      <c r="O77" s="17" t="str">
        <f>IF($A$1-E77&gt;=15,"Open женщины 15+",IF($A$1-E77&gt;=12,"Девушки -12-14 лет",IF($A$1-E77&gt;=9,"Начинающие девочки - 9-11 лет",IF($A$1-E77&lt;=8,"Девочки до 8 лет","Уточнить"))))</f>
        <v>Девушки -12-14 лет</v>
      </c>
      <c r="P77" s="17" t="str">
        <f>IF($A$1-E77&gt;=45,"Мастерс 45+",IF($A$1-E77&gt;=24,"Элита мужчины 24-44 года",IF($A$1-E77&gt;=17,"U23 - 17-23 года",IF($A$1-E77&gt;=14,"Юноши 14-16 лет",IF($A$1-E77&lt;=13,"Мальчики до 13 лет","Уточнить")))))</f>
        <v>Мальчики до 13 лет</v>
      </c>
      <c r="Q77" s="17" t="str">
        <f>IF($A$1-E77&gt;=17,"Элита женщины 17+","Уточнить")</f>
        <v>Уточнить</v>
      </c>
      <c r="R77" s="17" t="str">
        <f>IF($A$1-E77&gt;=45,"Мастерс 45++",IF($A$1-E77&gt;=17,"Open «Элита» мужчины 17+","Уточнить"))</f>
        <v>Уточнить</v>
      </c>
      <c r="S77" s="17" t="str">
        <f>IF($A$1-E77&gt;=17,"Open «Элита» женщины 17+","Уточнить")</f>
        <v>Уточнить</v>
      </c>
    </row>
    <row r="78" spans="2:19" ht="12.75" hidden="1">
      <c r="B78" s="10">
        <v>158</v>
      </c>
      <c r="C78" s="10" t="s">
        <v>219</v>
      </c>
      <c r="D78" s="10" t="s">
        <v>94</v>
      </c>
      <c r="E78" s="10">
        <v>2008</v>
      </c>
      <c r="F78" s="10" t="s">
        <v>21</v>
      </c>
      <c r="G78" s="10" t="s">
        <v>198</v>
      </c>
      <c r="H78" s="16" t="str">
        <f>IF(G78="МИКРО",IF(F78="муж",L78,M78),IF(G78="МИНИ",IF(F78="муж",N78,O78),IF(G78="Полумарафон",IF(F78="муж",P78,Q78),IF(G78="Марафон",IF(F78="муж",R78,S78)))))</f>
        <v>Начинающие девочки - 9-11 лет</v>
      </c>
      <c r="I78" s="10" t="s">
        <v>261</v>
      </c>
      <c r="L78" s="17" t="str">
        <f>IF($A$1-E78&lt;=6,"Дети до 6 лет","Уточнить")</f>
        <v>Уточнить</v>
      </c>
      <c r="M78" s="17" t="str">
        <f>IF($A$1-E78&lt;=6,"Дети до 6 лет","Уточнить")</f>
        <v>Уточнить</v>
      </c>
      <c r="N78" s="17" t="str">
        <f>IF($A$1-E78&gt;=15,"Open мужчины -15 лет и старше",IF($A$1-E78&gt;=12,"Начинающие мальчики -12-14 лет",IF($A$1-E78&gt;=9,"Мальчики - 9-11 лет",IF($A$1-E78&lt;=8,"Младшие мальчики до 8 лет","Уточнить"))))</f>
        <v>Мальчики - 9-11 лет</v>
      </c>
      <c r="O78" s="17" t="str">
        <f>IF($A$1-E78&gt;=15,"Open женщины 15+",IF($A$1-E78&gt;=12,"Девушки -12-14 лет",IF($A$1-E78&gt;=9,"Начинающие девочки - 9-11 лет",IF($A$1-E78&lt;=8,"Девочки до 8 лет","Уточнить"))))</f>
        <v>Начинающие девочки - 9-11 лет</v>
      </c>
      <c r="P78" s="17" t="str">
        <f>IF($A$1-E78&gt;=45,"Мастерс 45+",IF($A$1-E78&gt;=24,"Элита мужчины 24-44 года",IF($A$1-E78&gt;=17,"U23 - 17-23 года",IF($A$1-E78&gt;=14,"Юноши 14-16 лет",IF($A$1-E78&lt;=13,"Мальчики до 13 лет","Уточнить")))))</f>
        <v>Мальчики до 13 лет</v>
      </c>
      <c r="Q78" s="17" t="str">
        <f>IF($A$1-E78&gt;=17,"Элита женщины 17+","Уточнить")</f>
        <v>Уточнить</v>
      </c>
      <c r="R78" s="17" t="str">
        <f>IF($A$1-E78&gt;=45,"Мастерс 45++",IF($A$1-E78&gt;=17,"Open «Элита» мужчины 17+","Уточнить"))</f>
        <v>Уточнить</v>
      </c>
      <c r="S78" s="17" t="str">
        <f>IF($A$1-E78&gt;=17,"Open «Элита» женщины 17+","Уточнить")</f>
        <v>Уточнить</v>
      </c>
    </row>
    <row r="79" spans="2:19" ht="12.75" hidden="1">
      <c r="B79" s="10">
        <v>127</v>
      </c>
      <c r="C79" s="10" t="s">
        <v>221</v>
      </c>
      <c r="D79" s="10" t="s">
        <v>35</v>
      </c>
      <c r="E79" s="10">
        <v>2007</v>
      </c>
      <c r="F79" s="10" t="s">
        <v>15</v>
      </c>
      <c r="G79" s="10" t="s">
        <v>198</v>
      </c>
      <c r="H79" s="16" t="str">
        <f>IF(G79="МИКРО",IF(F79="муж",L79,M79),IF(G79="МИНИ",IF(F79="муж",N79,O79),IF(G79="Полумарафон",IF(F79="муж",P79,Q79),IF(G79="Марафон",IF(F79="муж",R79,S79)))))</f>
        <v>Начинающие мальчики -12-14 лет</v>
      </c>
      <c r="I79" t="s">
        <v>262</v>
      </c>
      <c r="L79" s="17" t="str">
        <f>IF($A$1-E79&lt;=6,"Дети до 6 лет","Уточнить")</f>
        <v>Уточнить</v>
      </c>
      <c r="M79" s="17" t="str">
        <f>IF($A$1-E79&lt;=6,"Дети до 6 лет","Уточнить")</f>
        <v>Уточнить</v>
      </c>
      <c r="N79" s="17" t="str">
        <f>IF($A$1-E79&gt;=15,"Open мужчины -15 лет и старше",IF($A$1-E79&gt;=12,"Начинающие мальчики -12-14 лет",IF($A$1-E79&gt;=9,"Мальчики - 9-11 лет",IF($A$1-E79&lt;=8,"Младшие мальчики до 8 лет","Уточнить"))))</f>
        <v>Начинающие мальчики -12-14 лет</v>
      </c>
      <c r="O79" s="17" t="str">
        <f>IF($A$1-E79&gt;=15,"Open женщины 15+",IF($A$1-E79&gt;=12,"Девушки -12-14 лет",IF($A$1-E79&gt;=9,"Начинающие девочки - 9-11 лет",IF($A$1-E79&lt;=8,"Девочки до 8 лет","Уточнить"))))</f>
        <v>Девушки -12-14 лет</v>
      </c>
      <c r="P79" s="17" t="str">
        <f>IF($A$1-E79&gt;=45,"Мастерс 45+",IF($A$1-E79&gt;=24,"Элита мужчины 24-44 года",IF($A$1-E79&gt;=17,"U23 - 17-23 года",IF($A$1-E79&gt;=14,"Юноши 14-16 лет",IF($A$1-E79&lt;=13,"Мальчики до 13 лет","Уточнить")))))</f>
        <v>Мальчики до 13 лет</v>
      </c>
      <c r="Q79" s="17" t="str">
        <f>IF($A$1-E79&gt;=17,"Элита женщины 17+","Уточнить")</f>
        <v>Уточнить</v>
      </c>
      <c r="R79" s="17" t="str">
        <f>IF($A$1-E79&gt;=45,"Мастерс 45++",IF($A$1-E79&gt;=17,"Open «Элита» мужчины 17+","Уточнить"))</f>
        <v>Уточнить</v>
      </c>
      <c r="S79" s="17" t="str">
        <f>IF($A$1-E79&gt;=17,"Open «Элита» женщины 17+","Уточнить")</f>
        <v>Уточнить</v>
      </c>
    </row>
    <row r="80" spans="2:19" ht="12.75" hidden="1">
      <c r="B80">
        <v>172</v>
      </c>
      <c r="C80" s="10" t="s">
        <v>59</v>
      </c>
      <c r="D80" s="10" t="s">
        <v>61</v>
      </c>
      <c r="E80" s="10">
        <v>2009</v>
      </c>
      <c r="F80" s="12" t="s">
        <v>21</v>
      </c>
      <c r="G80" s="10" t="s">
        <v>33</v>
      </c>
      <c r="H80" s="13" t="str">
        <f>IF(G80="МИКРО",IF(F80="муж",L80,M80),IF(G80="МИНИ",IF(F80="муж",N80,O80),IF(G80="Полумарафон",IF(F80="муж",P80,Q80),IF(G80="Марафон",IF(F80="муж",R80,S80)))))</f>
        <v>Начинающие девочки - 9-11 лет</v>
      </c>
      <c r="I80" t="s">
        <v>263</v>
      </c>
      <c r="L80" s="9" t="str">
        <f>IF($A$1-E80&lt;=6,"Дети до 6 лет","Уточнить")</f>
        <v>Уточнить</v>
      </c>
      <c r="M80" s="9" t="str">
        <f>IF($A$1-E80&lt;=6,"Дети до 6 лет","Уточнить")</f>
        <v>Уточнить</v>
      </c>
      <c r="N80" s="9" t="str">
        <f>IF($A$1-E80&gt;=15,"Open мужчины -15 лет и старше",IF($A$1-E80&gt;=12,"Начинающие мальчики -12-14 лет",IF($A$1-E80&gt;=9,"Мальчики - 9-11 лет",IF($A$1-E80&lt;=8,"Младшие мальчики до 8 лет","Уточнить"))))</f>
        <v>Мальчики - 9-11 лет</v>
      </c>
      <c r="O80" s="9" t="str">
        <f>IF($A$1-E80&gt;=15,"Open женщины 15+",IF($A$1-E80&gt;=12,"Девушки -12-14 лет",IF($A$1-E80&gt;=9,"Начинающие девочки - 9-11 лет",IF($A$1-E80&lt;=8,"Девочки до 8 лет","Уточнить"))))</f>
        <v>Начинающие девочки - 9-11 лет</v>
      </c>
      <c r="P80" s="9" t="str">
        <f>IF($A$1-E80&gt;=45,"Мастерс 45+",IF($A$1-E80&gt;=24,"Элита мужчины 24-44 года",IF($A$1-E80&gt;=17,"U23 - 17-23 года",IF($A$1-E80&gt;=14,"Юноши 14-16 лет",IF($A$1-E80&lt;=13,"Мальчики до 13 лет","Уточнить")))))</f>
        <v>Мальчики до 13 лет</v>
      </c>
      <c r="Q80" s="9" t="str">
        <f>IF($A$1-E80&gt;=17,"Элита женщины 17+","Уточнить")</f>
        <v>Уточнить</v>
      </c>
      <c r="R80" s="9" t="str">
        <f>IF($A$1-E80&gt;=45,"Мастерс 45++",IF($A$1-E80&gt;=17,"Open «Элита» мужчины 17+","Уточнить"))</f>
        <v>Уточнить</v>
      </c>
      <c r="S80" s="9" t="str">
        <f>IF($A$1-E80&gt;=17,"Open «Элита» женщины 17+","Уточнить")</f>
        <v>Уточнить</v>
      </c>
    </row>
    <row r="81" spans="2:19" ht="12.75" hidden="1">
      <c r="B81">
        <v>156</v>
      </c>
      <c r="C81" s="10" t="s">
        <v>100</v>
      </c>
      <c r="D81" s="10" t="s">
        <v>101</v>
      </c>
      <c r="E81" s="10">
        <v>2007</v>
      </c>
      <c r="F81" s="10" t="s">
        <v>15</v>
      </c>
      <c r="G81" s="10" t="s">
        <v>33</v>
      </c>
      <c r="H81" s="11" t="str">
        <f>IF(G81="МИКРО",IF(F81="муж",L81,M81),IF(G81="МИНИ",IF(F81="муж",N81,O81),IF(G81="Полумарафон",IF(F81="муж",P81,Q81),IF(G81="Марафон",IF(F81="муж",R81,S81)))))</f>
        <v>Начинающие мальчики -12-14 лет</v>
      </c>
      <c r="I81" s="10" t="s">
        <v>264</v>
      </c>
      <c r="L81" s="9" t="str">
        <f>IF($A$1-E81&lt;=6,"Дети до 6 лет","Уточнить")</f>
        <v>Уточнить</v>
      </c>
      <c r="M81" s="9" t="str">
        <f>IF($A$1-E81&lt;=6,"Дети до 6 лет","Уточнить")</f>
        <v>Уточнить</v>
      </c>
      <c r="N81" s="9" t="str">
        <f>IF($A$1-E81&gt;=15,"Open мужчины -15 лет и старше",IF($A$1-E81&gt;=12,"Начинающие мальчики -12-14 лет",IF($A$1-E81&gt;=9,"Мальчики - 9-11 лет",IF($A$1-E81&lt;=8,"Младшие мальчики до 8 лет","Уточнить"))))</f>
        <v>Начинающие мальчики -12-14 лет</v>
      </c>
      <c r="O81" s="9" t="str">
        <f>IF($A$1-E81&gt;=15,"Open женщины 15+",IF($A$1-E81&gt;=12,"Девушки -12-14 лет",IF($A$1-E81&gt;=9,"Начинающие девочки - 9-11 лет",IF($A$1-E81&lt;=8,"Девочки до 8 лет","Уточнить"))))</f>
        <v>Девушки -12-14 лет</v>
      </c>
      <c r="P81" s="9" t="str">
        <f>IF($A$1-E81&gt;=45,"Мастерс 45+",IF($A$1-E81&gt;=24,"Элита мужчины 24-44 года",IF($A$1-E81&gt;=17,"U23 - 17-23 года",IF($A$1-E81&gt;=14,"Юноши 14-16 лет",IF($A$1-E81&lt;=13,"Мальчики до 13 лет","Уточнить")))))</f>
        <v>Мальчики до 13 лет</v>
      </c>
      <c r="Q81" s="9" t="str">
        <f>IF($A$1-E81&gt;=17,"Элита женщины 17+","Уточнить")</f>
        <v>Уточнить</v>
      </c>
      <c r="R81" s="9" t="str">
        <f>IF($A$1-E81&gt;=45,"Мастерс 45++",IF($A$1-E81&gt;=17,"Open «Элита» мужчины 17+","Уточнить"))</f>
        <v>Уточнить</v>
      </c>
      <c r="S81" s="9" t="str">
        <f>IF($A$1-E81&gt;=17,"Open «Элита» женщины 17+","Уточнить")</f>
        <v>Уточнить</v>
      </c>
    </row>
    <row r="82" spans="2:19" ht="12.75" hidden="1">
      <c r="B82">
        <v>179</v>
      </c>
      <c r="C82" s="10" t="s">
        <v>111</v>
      </c>
      <c r="D82" s="10" t="s">
        <v>112</v>
      </c>
      <c r="E82" s="10">
        <v>2010</v>
      </c>
      <c r="F82" s="10" t="s">
        <v>21</v>
      </c>
      <c r="G82" s="10" t="s">
        <v>33</v>
      </c>
      <c r="H82" s="11" t="str">
        <f>IF(G82="МИКРО",IF(F82="муж",L82,M82),IF(G82="МИНИ",IF(F82="муж",N82,O82),IF(G82="Полумарафон",IF(F82="муж",P82,Q82),IF(G82="Марафон",IF(F82="муж",R82,S82)))))</f>
        <v>Начинающие девочки - 9-11 лет</v>
      </c>
      <c r="I82" s="10" t="s">
        <v>265</v>
      </c>
      <c r="L82" s="9" t="str">
        <f>IF($A$1-E82&lt;=6,"Дети до 6 лет","Уточнить")</f>
        <v>Уточнить</v>
      </c>
      <c r="M82" s="9" t="str">
        <f>IF($A$1-E82&lt;=6,"Дети до 6 лет","Уточнить")</f>
        <v>Уточнить</v>
      </c>
      <c r="N82" s="9" t="str">
        <f>IF($A$1-E82&gt;=15,"Open мужчины -15 лет и старше",IF($A$1-E82&gt;=12,"Начинающие мальчики -12-14 лет",IF($A$1-E82&gt;=9,"Мальчики - 9-11 лет",IF($A$1-E82&lt;=8,"Младшие мальчики до 8 лет","Уточнить"))))</f>
        <v>Мальчики - 9-11 лет</v>
      </c>
      <c r="O82" s="9" t="str">
        <f>IF($A$1-E82&gt;=15,"Open женщины 15+",IF($A$1-E82&gt;=12,"Девушки -12-14 лет",IF($A$1-E82&gt;=9,"Начинающие девочки - 9-11 лет",IF($A$1-E82&lt;=8,"Девочки до 8 лет","Уточнить"))))</f>
        <v>Начинающие девочки - 9-11 лет</v>
      </c>
      <c r="P82" s="9" t="str">
        <f>IF($A$1-E82&gt;=45,"Мастерс 45+",IF($A$1-E82&gt;=24,"Элита мужчины 24-44 года",IF($A$1-E82&gt;=17,"U23 - 17-23 года",IF($A$1-E82&gt;=14,"Юноши 14-16 лет",IF($A$1-E82&lt;=13,"Мальчики до 13 лет","Уточнить")))))</f>
        <v>Мальчики до 13 лет</v>
      </c>
      <c r="Q82" s="9" t="str">
        <f>IF($A$1-E82&gt;=17,"Элита женщины 17+","Уточнить")</f>
        <v>Уточнить</v>
      </c>
      <c r="R82" s="9" t="str">
        <f>IF($A$1-E82&gt;=45,"Мастерс 45++",IF($A$1-E82&gt;=17,"Open «Элита» мужчины 17+","Уточнить"))</f>
        <v>Уточнить</v>
      </c>
      <c r="S82" s="9" t="str">
        <f>IF($A$1-E82&gt;=17,"Open «Элита» женщины 17+","Уточнить")</f>
        <v>Уточнить</v>
      </c>
    </row>
    <row r="83" spans="2:19" ht="12.75" hidden="1">
      <c r="B83" s="10">
        <v>166</v>
      </c>
      <c r="C83" s="10" t="s">
        <v>215</v>
      </c>
      <c r="D83" s="10" t="s">
        <v>17</v>
      </c>
      <c r="E83" s="10">
        <v>2011</v>
      </c>
      <c r="F83" s="10" t="s">
        <v>15</v>
      </c>
      <c r="G83" s="10" t="s">
        <v>33</v>
      </c>
      <c r="H83" s="16" t="str">
        <f>IF(G83="МИКРО",IF(F83="муж",L83,M83),IF(G83="МИНИ",IF(F83="муж",N83,O83),IF(G83="Полумарафон",IF(F83="муж",P83,Q83),IF(G83="Марафон",IF(F83="муж",R83,S83)))))</f>
        <v>Младшие мальчики до 8 лет</v>
      </c>
      <c r="I83" t="s">
        <v>266</v>
      </c>
      <c r="L83" s="17" t="str">
        <f>IF($A$1-E83&lt;=6,"Дети до 6 лет","Уточнить")</f>
        <v>Уточнить</v>
      </c>
      <c r="M83" s="17" t="str">
        <f>IF($A$1-E83&lt;=6,"Дети до 6 лет","Уточнить")</f>
        <v>Уточнить</v>
      </c>
      <c r="N83" s="17" t="str">
        <f>IF($A$1-E83&gt;=15,"Open мужчины -15 лет и старше",IF($A$1-E83&gt;=12,"Начинающие мальчики -12-14 лет",IF($A$1-E83&gt;=9,"Мальчики - 9-11 лет",IF($A$1-E83&lt;=8,"Младшие мальчики до 8 лет","Уточнить"))))</f>
        <v>Младшие мальчики до 8 лет</v>
      </c>
      <c r="O83" s="17" t="str">
        <f>IF($A$1-E83&gt;=15,"Open женщины 15+",IF($A$1-E83&gt;=12,"Девушки -12-14 лет",IF($A$1-E83&gt;=9,"Начинающие девочки - 9-11 лет",IF($A$1-E83&lt;=8,"Девочки до 8 лет","Уточнить"))))</f>
        <v>Девочки до 8 лет</v>
      </c>
      <c r="P83" s="17" t="str">
        <f>IF($A$1-E83&gt;=45,"Мастерс 45+",IF($A$1-E83&gt;=24,"Элита мужчины 24-44 года",IF($A$1-E83&gt;=17,"U23 - 17-23 года",IF($A$1-E83&gt;=14,"Юноши 14-16 лет",IF($A$1-E83&lt;=13,"Мальчики до 13 лет","Уточнить")))))</f>
        <v>Мальчики до 13 лет</v>
      </c>
      <c r="Q83" s="17" t="str">
        <f>IF($A$1-E83&gt;=17,"Элита женщины 17+","Уточнить")</f>
        <v>Уточнить</v>
      </c>
      <c r="R83" s="17" t="str">
        <f>IF($A$1-E83&gt;=45,"Мастерс 45++",IF($A$1-E83&gt;=17,"Open «Элита» мужчины 17+","Уточнить"))</f>
        <v>Уточнить</v>
      </c>
      <c r="S83" s="17" t="str">
        <f>IF($A$1-E83&gt;=17,"Open «Элита» женщины 17+","Уточнить")</f>
        <v>Уточнить</v>
      </c>
    </row>
    <row r="84" spans="2:19" ht="12.75" hidden="1">
      <c r="B84" s="10">
        <v>123</v>
      </c>
      <c r="C84" s="10" t="s">
        <v>208</v>
      </c>
      <c r="D84" s="10" t="s">
        <v>209</v>
      </c>
      <c r="E84" s="10">
        <v>2008</v>
      </c>
      <c r="F84" s="10" t="s">
        <v>15</v>
      </c>
      <c r="G84" s="10" t="s">
        <v>198</v>
      </c>
      <c r="H84" s="16" t="str">
        <f>IF(G84="МИКРО",IF(F84="муж",L84,M84),IF(G84="МИНИ",IF(F84="муж",N84,O84),IF(G84="Полумарафон",IF(F84="муж",P84,Q84),IF(G84="Марафон",IF(F84="муж",R84,S84)))))</f>
        <v>Мальчики - 9-11 лет</v>
      </c>
      <c r="I84" t="s">
        <v>267</v>
      </c>
      <c r="L84" s="17" t="str">
        <f>IF($A$1-E84&lt;=6,"Дети до 6 лет","Уточнить")</f>
        <v>Уточнить</v>
      </c>
      <c r="M84" s="17" t="str">
        <f>IF($A$1-E84&lt;=6,"Дети до 6 лет","Уточнить")</f>
        <v>Уточнить</v>
      </c>
      <c r="N84" s="17" t="str">
        <f>IF($A$1-E84&gt;=15,"Open мужчины -15 лет и старше",IF($A$1-E84&gt;=12,"Начинающие мальчики -12-14 лет",IF($A$1-E84&gt;=9,"Мальчики - 9-11 лет",IF($A$1-E84&lt;=8,"Младшие мальчики до 8 лет","Уточнить"))))</f>
        <v>Мальчики - 9-11 лет</v>
      </c>
      <c r="O84" s="17" t="str">
        <f>IF($A$1-E84&gt;=15,"Open женщины 15+",IF($A$1-E84&gt;=12,"Девушки -12-14 лет",IF($A$1-E84&gt;=9,"Начинающие девочки - 9-11 лет",IF($A$1-E84&lt;=8,"Девочки до 8 лет","Уточнить"))))</f>
        <v>Начинающие девочки - 9-11 лет</v>
      </c>
      <c r="P84" s="17" t="str">
        <f>IF($A$1-E84&gt;=45,"Мастерс 45+",IF($A$1-E84&gt;=24,"Элита мужчины 24-44 года",IF($A$1-E84&gt;=17,"U23 - 17-23 года",IF($A$1-E84&gt;=14,"Юноши 14-16 лет",IF($A$1-E84&lt;=13,"Мальчики до 13 лет","Уточнить")))))</f>
        <v>Мальчики до 13 лет</v>
      </c>
      <c r="Q84" s="17" t="str">
        <f>IF($A$1-E84&gt;=17,"Элита женщины 17+","Уточнить")</f>
        <v>Уточнить</v>
      </c>
      <c r="R84" s="17" t="str">
        <f>IF($A$1-E84&gt;=45,"Мастерс 45++",IF($A$1-E84&gt;=17,"Open «Элита» мужчины 17+","Уточнить"))</f>
        <v>Уточнить</v>
      </c>
      <c r="S84" s="17" t="str">
        <f>IF($A$1-E84&gt;=17,"Open «Элита» женщины 17+","Уточнить")</f>
        <v>Уточнить</v>
      </c>
    </row>
    <row r="85" spans="2:19" ht="12.75" hidden="1">
      <c r="B85">
        <v>176</v>
      </c>
      <c r="C85" s="10" t="s">
        <v>148</v>
      </c>
      <c r="D85" s="10" t="s">
        <v>149</v>
      </c>
      <c r="E85" s="10">
        <v>2009</v>
      </c>
      <c r="F85" s="10" t="s">
        <v>15</v>
      </c>
      <c r="G85" s="10" t="s">
        <v>33</v>
      </c>
      <c r="H85" s="8" t="str">
        <f>IF(G85="МИКРО",IF(F85="муж",L85,M85),IF(G85="МИНИ",IF(F85="муж",N85,O85),IF(G85="Полумарафон",IF(F85="муж",P85,Q85),IF(G85="Марафон",IF(F85="муж",R85,S85)))))</f>
        <v>Мальчики - 9-11 лет</v>
      </c>
      <c r="I85" t="s">
        <v>268</v>
      </c>
      <c r="L85" s="9" t="str">
        <f>IF($A$1-E85&lt;=6,"Дети до 6 лет","Уточнить")</f>
        <v>Уточнить</v>
      </c>
      <c r="M85" s="9" t="str">
        <f>IF($A$1-E85&lt;=6,"Дети до 6 лет","Уточнить")</f>
        <v>Уточнить</v>
      </c>
      <c r="N85" s="9" t="str">
        <f>IF($A$1-E85&gt;=15,"Open мужчины -15 лет и старше",IF($A$1-E85&gt;=12,"Начинающие мальчики -12-14 лет",IF($A$1-E85&gt;=9,"Мальчики - 9-11 лет",IF($A$1-E85&lt;=8,"Младшие мальчики до 8 лет","Уточнить"))))</f>
        <v>Мальчики - 9-11 лет</v>
      </c>
      <c r="O85" s="9" t="str">
        <f>IF($A$1-E85&gt;=15,"Open женщины 15+",IF($A$1-E85&gt;=12,"Девушки -12-14 лет",IF($A$1-E85&gt;=9,"Начинающие девочки - 9-11 лет",IF($A$1-E85&lt;=8,"Девочки до 8 лет","Уточнить"))))</f>
        <v>Начинающие девочки - 9-11 лет</v>
      </c>
      <c r="P85" s="9" t="str">
        <f>IF($A$1-E85&gt;=45,"Мастерс 45+",IF($A$1-E85&gt;=24,"Элита мужчины 24-44 года",IF($A$1-E85&gt;=17,"U23 - 17-23 года",IF($A$1-E85&gt;=14,"Юноши 14-16 лет",IF($A$1-E85&lt;=13,"Мальчики до 13 лет","Уточнить")))))</f>
        <v>Мальчики до 13 лет</v>
      </c>
      <c r="Q85" s="9" t="str">
        <f>IF($A$1-E85&gt;=17,"Элита женщины 17+","Уточнить")</f>
        <v>Уточнить</v>
      </c>
      <c r="R85" s="9" t="str">
        <f>IF($A$1-E85&gt;=45,"Мастерс 45++",IF($A$1-E85&gt;=17,"Open «Элита» мужчины 17+","Уточнить"))</f>
        <v>Уточнить</v>
      </c>
      <c r="S85" s="9" t="str">
        <f>IF($A$1-E85&gt;=17,"Open «Элита» женщины 17+","Уточнить")</f>
        <v>Уточнить</v>
      </c>
    </row>
    <row r="86" spans="2:19" ht="12.75" hidden="1">
      <c r="B86" s="10">
        <v>185</v>
      </c>
      <c r="C86" s="10" t="s">
        <v>199</v>
      </c>
      <c r="D86" s="10" t="s">
        <v>92</v>
      </c>
      <c r="E86" s="10">
        <v>2007</v>
      </c>
      <c r="F86" s="10" t="s">
        <v>15</v>
      </c>
      <c r="G86" s="10" t="s">
        <v>198</v>
      </c>
      <c r="H86" s="16" t="str">
        <f>IF(G86="МИКРО",IF(F86="муж",L86,M86),IF(G86="МИНИ",IF(F86="муж",N86,O86),IF(G86="Полумарафон",IF(F86="муж",P86,Q86),IF(G86="Марафон",IF(F86="муж",R86,S86)))))</f>
        <v>Начинающие мальчики -12-14 лет</v>
      </c>
      <c r="I86" t="s">
        <v>269</v>
      </c>
      <c r="L86" s="9" t="str">
        <f>IF($A$1-E86&lt;=6,"Дети до 6 лет","Уточнить")</f>
        <v>Уточнить</v>
      </c>
      <c r="M86" s="9" t="str">
        <f>IF($A$1-E86&lt;=6,"Дети до 6 лет","Уточнить")</f>
        <v>Уточнить</v>
      </c>
      <c r="N86" s="9" t="str">
        <f>IF($A$1-E86&gt;=15,"Open мужчины -15 лет и старше",IF($A$1-E86&gt;=12,"Начинающие мальчики -12-14 лет",IF($A$1-E86&gt;=9,"Мальчики - 9-11 лет",IF($A$1-E86&lt;=8,"Младшие мальчики до 8 лет","Уточнить"))))</f>
        <v>Начинающие мальчики -12-14 лет</v>
      </c>
      <c r="O86" s="9" t="str">
        <f>IF($A$1-E86&gt;=15,"Open женщины 15+",IF($A$1-E86&gt;=12,"Девушки -12-14 лет",IF($A$1-E86&gt;=9,"Начинающие девочки - 9-11 лет",IF($A$1-E86&lt;=8,"Девочки до 8 лет","Уточнить"))))</f>
        <v>Девушки -12-14 лет</v>
      </c>
      <c r="P86" s="9" t="str">
        <f>IF($A$1-E86&gt;=45,"Мастерс 45+",IF($A$1-E86&gt;=24,"Элита мужчины 24-44 года",IF($A$1-E86&gt;=17,"U23 - 17-23 года",IF($A$1-E86&gt;=14,"Юноши 14-16 лет",IF($A$1-E86&lt;=13,"Мальчики до 13 лет","Уточнить")))))</f>
        <v>Мальчики до 13 лет</v>
      </c>
      <c r="Q86" s="9" t="str">
        <f>IF($A$1-E86&gt;=17,"Элита женщины 17+","Уточнить")</f>
        <v>Уточнить</v>
      </c>
      <c r="R86" s="9" t="str">
        <f>IF($A$1-E86&gt;=45,"Мастерс 45++",IF($A$1-E86&gt;=17,"Open «Элита» мужчины 17+","Уточнить"))</f>
        <v>Уточнить</v>
      </c>
      <c r="S86" s="9" t="str">
        <f>IF($A$1-E86&gt;=17,"Open «Элита» женщины 17+","Уточнить")</f>
        <v>Уточнить</v>
      </c>
    </row>
    <row r="87" spans="2:19" ht="12.75" hidden="1">
      <c r="B87" s="10">
        <v>164</v>
      </c>
      <c r="C87" s="10" t="s">
        <v>162</v>
      </c>
      <c r="D87" s="10" t="s">
        <v>105</v>
      </c>
      <c r="E87" s="10">
        <v>2008</v>
      </c>
      <c r="F87" s="10" t="s">
        <v>15</v>
      </c>
      <c r="G87" s="10" t="s">
        <v>33</v>
      </c>
      <c r="H87" s="11" t="str">
        <f>IF(G87="МИКРО",IF(F87="муж",L87,M87),IF(G87="МИНИ",IF(F87="муж",N87,O87),IF(G87="Полумарафон",IF(F87="муж",P87,Q87),IF(G87="Марафон",IF(F87="муж",R87,S87)))))</f>
        <v>Мальчики - 9-11 лет</v>
      </c>
      <c r="I87" s="10" t="s">
        <v>270</v>
      </c>
      <c r="L87" s="9" t="str">
        <f>IF($A$1-E87&lt;=6,"Дети до 6 лет","Уточнить")</f>
        <v>Уточнить</v>
      </c>
      <c r="M87" s="9" t="str">
        <f>IF($A$1-E87&lt;=6,"Дети до 6 лет","Уточнить")</f>
        <v>Уточнить</v>
      </c>
      <c r="N87" s="9" t="str">
        <f>IF($A$1-E87&gt;=15,"Open мужчины -15 лет и старше",IF($A$1-E87&gt;=12,"Начинающие мальчики -12-14 лет",IF($A$1-E87&gt;=9,"Мальчики - 9-11 лет",IF($A$1-E87&lt;=8,"Младшие мальчики до 8 лет","Уточнить"))))</f>
        <v>Мальчики - 9-11 лет</v>
      </c>
      <c r="O87" s="9" t="str">
        <f>IF($A$1-E87&gt;=15,"Open женщины 15+",IF($A$1-E87&gt;=12,"Девушки -12-14 лет",IF($A$1-E87&gt;=9,"Начинающие девочки - 9-11 лет",IF($A$1-E87&lt;=8,"Девочки до 8 лет","Уточнить"))))</f>
        <v>Начинающие девочки - 9-11 лет</v>
      </c>
      <c r="P87" s="9" t="str">
        <f>IF($A$1-E87&gt;=45,"Мастерс 45+",IF($A$1-E87&gt;=24,"Элита мужчины 24-44 года",IF($A$1-E87&gt;=17,"U23 - 17-23 года",IF($A$1-E87&gt;=14,"Юноши 14-16 лет",IF($A$1-E87&lt;=13,"Мальчики до 13 лет","Уточнить")))))</f>
        <v>Мальчики до 13 лет</v>
      </c>
      <c r="Q87" s="9" t="str">
        <f>IF($A$1-E87&gt;=17,"Элита женщины 17+","Уточнить")</f>
        <v>Уточнить</v>
      </c>
      <c r="R87" s="9" t="str">
        <f>IF($A$1-E87&gt;=45,"Мастерс 45++",IF($A$1-E87&gt;=17,"Open «Элита» мужчины 17+","Уточнить"))</f>
        <v>Уточнить</v>
      </c>
      <c r="S87" s="9" t="str">
        <f>IF($A$1-E87&gt;=17,"Open «Элита» женщины 17+","Уточнить")</f>
        <v>Уточнить</v>
      </c>
    </row>
    <row r="88" spans="2:19" ht="12.75" hidden="1">
      <c r="B88">
        <v>159</v>
      </c>
      <c r="C88" s="10" t="s">
        <v>78</v>
      </c>
      <c r="D88" s="10" t="s">
        <v>79</v>
      </c>
      <c r="E88" s="10">
        <v>2008</v>
      </c>
      <c r="F88" s="10" t="s">
        <v>15</v>
      </c>
      <c r="G88" s="10" t="s">
        <v>33</v>
      </c>
      <c r="H88" s="8" t="str">
        <f>IF(G88="МИКРО",IF(F88="муж",L88,M88),IF(G88="МИНИ",IF(F88="муж",N88,O88),IF(G88="Полумарафон",IF(F88="муж",P88,Q88),IF(G88="Марафон",IF(F88="муж",R88,S88)))))</f>
        <v>Мальчики - 9-11 лет</v>
      </c>
      <c r="I88" s="10" t="s">
        <v>271</v>
      </c>
      <c r="L88" s="9" t="str">
        <f>IF($A$1-E88&lt;=6,"Дети до 6 лет","Уточнить")</f>
        <v>Уточнить</v>
      </c>
      <c r="M88" s="9" t="str">
        <f>IF($A$1-E88&lt;=6,"Дети до 6 лет","Уточнить")</f>
        <v>Уточнить</v>
      </c>
      <c r="N88" s="9" t="str">
        <f>IF($A$1-E88&gt;=15,"Open мужчины -15 лет и старше",IF($A$1-E88&gt;=12,"Начинающие мальчики -12-14 лет",IF($A$1-E88&gt;=9,"Мальчики - 9-11 лет",IF($A$1-E88&lt;=8,"Младшие мальчики до 8 лет","Уточнить"))))</f>
        <v>Мальчики - 9-11 лет</v>
      </c>
      <c r="O88" s="9" t="str">
        <f>IF($A$1-E88&gt;=15,"Open женщины 15+",IF($A$1-E88&gt;=12,"Девушки -12-14 лет",IF($A$1-E88&gt;=9,"Начинающие девочки - 9-11 лет",IF($A$1-E88&lt;=8,"Девочки до 8 лет","Уточнить"))))</f>
        <v>Начинающие девочки - 9-11 лет</v>
      </c>
      <c r="P88" s="9" t="str">
        <f>IF($A$1-E88&gt;=45,"Мастерс 45+",IF($A$1-E88&gt;=24,"Элита мужчины 24-44 года",IF($A$1-E88&gt;=17,"U23 - 17-23 года",IF($A$1-E88&gt;=14,"Юноши 14-16 лет",IF($A$1-E88&lt;=13,"Мальчики до 13 лет","Уточнить")))))</f>
        <v>Мальчики до 13 лет</v>
      </c>
      <c r="Q88" s="9" t="str">
        <f>IF($A$1-E88&gt;=17,"Элита женщины 17+","Уточнить")</f>
        <v>Уточнить</v>
      </c>
      <c r="R88" s="9" t="str">
        <f>IF($A$1-E88&gt;=45,"Мастерс 45++",IF($A$1-E88&gt;=17,"Open «Элита» мужчины 17+","Уточнить"))</f>
        <v>Уточнить</v>
      </c>
      <c r="S88" s="9" t="str">
        <f>IF($A$1-E88&gt;=17,"Open «Элита» женщины 17+","Уточнить")</f>
        <v>Уточнить</v>
      </c>
    </row>
    <row r="89" spans="2:19" ht="12.75" hidden="1">
      <c r="B89" s="10">
        <v>169</v>
      </c>
      <c r="C89" s="10" t="s">
        <v>117</v>
      </c>
      <c r="D89" s="10" t="s">
        <v>118</v>
      </c>
      <c r="E89" s="10">
        <v>2009</v>
      </c>
      <c r="F89" s="12" t="s">
        <v>21</v>
      </c>
      <c r="G89" s="10" t="s">
        <v>33</v>
      </c>
      <c r="H89" s="13" t="str">
        <f>IF(G89="МИКРО",IF(F89="муж",L89,M89),IF(G89="МИНИ",IF(F89="муж",N89,O89),IF(G89="Полумарафон",IF(F89="муж",P89,Q89),IF(G89="Марафон",IF(F89="муж",R89,S89)))))</f>
        <v>Начинающие девочки - 9-11 лет</v>
      </c>
      <c r="I89" t="s">
        <v>272</v>
      </c>
      <c r="L89" s="9" t="str">
        <f>IF($A$1-E89&lt;=6,"Дети до 6 лет","Уточнить")</f>
        <v>Уточнить</v>
      </c>
      <c r="M89" s="9" t="str">
        <f>IF($A$1-E89&lt;=6,"Дети до 6 лет","Уточнить")</f>
        <v>Уточнить</v>
      </c>
      <c r="N89" s="9" t="str">
        <f>IF($A$1-E89&gt;=15,"Open мужчины - от 15 лет",IF($A$1-E89&gt;=12,"Начинающие мальчики -12-14 лет",IF($A$1-E89&gt;=9,"Мальчики - 9-11 лет",IF($A$1-E89&lt;=8,"Младшие мальчики до 8 лет","Уточнить"))))</f>
        <v>Мальчики - 9-11 лет</v>
      </c>
      <c r="O89" s="9" t="str">
        <f>IF($A$1-E89&gt;=15,"Open женщины 15+",IF($A$1-E89&gt;=12,"Девушки -12-14 лет",IF($A$1-E89&gt;=9,"Начинающие девочки - 9-11 лет",IF($A$1-E89&lt;=8,"Девочки до 8 лет","Уточнить"))))</f>
        <v>Начинающие девочки - 9-11 лет</v>
      </c>
      <c r="P89" s="9" t="str">
        <f>IF($A$1-E89&gt;=45,"Мастерс 45+",IF($A$1-E89&gt;=24,"Элита мужчины 24-44 года",IF($A$1-E89&gt;=17,"U23 - 17-23 года",IF($A$1-E89&gt;=14,"Юноши 14-16 лет",IF($A$1-E89&lt;=13,"Мальчики до 13 лет","Уточнить")))))</f>
        <v>Мальчики до 13 лет</v>
      </c>
      <c r="Q89" s="9" t="str">
        <f>IF($A$1-E89&gt;=17,"Элита женщины 17+","Уточнить")</f>
        <v>Уточнить</v>
      </c>
      <c r="R89" s="9" t="str">
        <f>IF($A$1-E89&gt;=45,"Мастерс 45++",IF($A$1-E89&gt;=17,"Open «Элита» мужчины 17+","Уточнить"))</f>
        <v>Уточнить</v>
      </c>
      <c r="S89" s="9" t="str">
        <f>IF($A$1-E89&gt;=17,"Open «Элита» женщины 17+","Уточнить")</f>
        <v>Уточнить</v>
      </c>
    </row>
    <row r="90" spans="2:19" ht="12.75" hidden="1">
      <c r="B90" s="10">
        <v>167</v>
      </c>
      <c r="C90" s="10" t="s">
        <v>210</v>
      </c>
      <c r="D90" s="10" t="s">
        <v>211</v>
      </c>
      <c r="E90" s="10">
        <v>2010</v>
      </c>
      <c r="F90" s="10" t="s">
        <v>21</v>
      </c>
      <c r="G90" s="10" t="s">
        <v>198</v>
      </c>
      <c r="H90" s="16" t="str">
        <f>IF(G90="МИКРО",IF(F90="муж",L90,M90),IF(G90="МИНИ",IF(F90="муж",N90,O90),IF(G90="Полумарафон",IF(F90="муж",P90,Q90),IF(G90="Марафон",IF(F90="муж",R90,S90)))))</f>
        <v>Начинающие девочки - 9-11 лет</v>
      </c>
      <c r="I90"/>
      <c r="L90" s="17" t="str">
        <f>IF($A$1-E90&lt;=6,"Дети до 6 лет","Уточнить")</f>
        <v>Уточнить</v>
      </c>
      <c r="M90" s="17" t="str">
        <f>IF($A$1-E90&lt;=6,"Дети до 6 лет","Уточнить")</f>
        <v>Уточнить</v>
      </c>
      <c r="N90" s="17" t="str">
        <f>IF($A$1-E90&gt;=15,"Open мужчины -15 лет и старше",IF($A$1-E90&gt;=12,"Начинающие мальчики -12-14 лет",IF($A$1-E90&gt;=9,"Мальчики - 9-11 лет",IF($A$1-E90&lt;=8,"Младшие мальчики до 8 лет","Уточнить"))))</f>
        <v>Мальчики - 9-11 лет</v>
      </c>
      <c r="O90" s="17" t="str">
        <f>IF($A$1-E90&gt;=15,"Open женщины 15+",IF($A$1-E90&gt;=12,"Девушки -12-14 лет",IF($A$1-E90&gt;=9,"Начинающие девочки - 9-11 лет",IF($A$1-E90&lt;=8,"Девочки до 8 лет","Уточнить"))))</f>
        <v>Начинающие девочки - 9-11 лет</v>
      </c>
      <c r="P90" s="17" t="str">
        <f>IF($A$1-E90&gt;=45,"Мастерс 45+",IF($A$1-E90&gt;=24,"Элита мужчины 24-44 года",IF($A$1-E90&gt;=17,"U23 - 17-23 года",IF($A$1-E90&gt;=14,"Юноши 14-16 лет",IF($A$1-E90&lt;=13,"Мальчики до 13 лет","Уточнить")))))</f>
        <v>Мальчики до 13 лет</v>
      </c>
      <c r="Q90" s="17" t="str">
        <f>IF($A$1-E90&gt;=17,"Элита женщины 17+","Уточнить")</f>
        <v>Уточнить</v>
      </c>
      <c r="R90" s="17" t="str">
        <f>IF($A$1-E90&gt;=45,"Мастерс 45++",IF($A$1-E90&gt;=17,"Open «Элита» мужчины 17+","Уточнить"))</f>
        <v>Уточнить</v>
      </c>
      <c r="S90" s="17" t="str">
        <f>IF($A$1-E90&gt;=17,"Open «Элита» женщины 17+","Уточнить")</f>
        <v>Уточнить</v>
      </c>
    </row>
    <row r="91" spans="2:19" ht="12.75" hidden="1">
      <c r="B91" s="27">
        <v>30</v>
      </c>
      <c r="C91" s="10" t="s">
        <v>34</v>
      </c>
      <c r="D91" s="10" t="s">
        <v>35</v>
      </c>
      <c r="E91" s="10">
        <v>1984</v>
      </c>
      <c r="F91" s="10" t="s">
        <v>15</v>
      </c>
      <c r="G91" s="10" t="s">
        <v>18</v>
      </c>
      <c r="H91" s="38" t="str">
        <f>IF(G91="МИКРО",IF(F91="муж",L91,M91),IF(G91="МИНИ",IF(F91="муж",N91,O91),IF(G91="Полумарафон",IF(F91="муж",P91,Q91),IF(G91="Марафон",IF(F91="муж",R91,S91)))))</f>
        <v>Элита мужчины 24-44 года</v>
      </c>
      <c r="I91" s="33" t="s">
        <v>380</v>
      </c>
      <c r="L91" s="9" t="str">
        <f>IF($A$1-E91&lt;=6,"Дети до 6 лет","Уточнить")</f>
        <v>Уточнить</v>
      </c>
      <c r="M91" s="9" t="str">
        <f>IF($A$1-E91&lt;=6,"Дети до 6 лет","Уточнить")</f>
        <v>Уточнить</v>
      </c>
      <c r="N91" s="9" t="str">
        <f>IF($A$1-E91&gt;=15,"Open мужчины -15 лет и старше",IF($A$1-E91&gt;=12,"Начинающие мальчики -12-14 лет",IF($A$1-E91&gt;=9,"Мальчики - 9-11 лет",IF($A$1-E91&lt;=8,"Младшие мальчики до 8 лет","Уточнить"))))</f>
        <v>Open мужчины -15 лет и старше</v>
      </c>
      <c r="O91" s="9" t="str">
        <f>IF($A$1-E91&gt;=15,"Open женщины 15+",IF($A$1-E91&gt;=12,"Девушки -12-14 лет",IF($A$1-E91&gt;=9,"Начинающие девочки - 9-11 лет",IF($A$1-E91&lt;=8,"Девочки до 8 лет","Уточнить"))))</f>
        <v>Open женщины 15+</v>
      </c>
      <c r="P91" s="9" t="str">
        <f>IF($A$1-E91&gt;=45,"Мастерс 45+",IF($A$1-E91&gt;=24,"Элита мужчины 24-44 года",IF($A$1-E91&gt;=17,"U23 - 17-23 года",IF($A$1-E91&gt;=14,"Юноши 14-16 лет",IF($A$1-E91&lt;=13,"Мальчики до 13 лет","Уточнить")))))</f>
        <v>Элита мужчины 24-44 года</v>
      </c>
      <c r="Q91" s="9" t="str">
        <f>IF($A$1-E91&gt;=17,"Элита женщины 17+","Уточнить")</f>
        <v>Элита женщины 17+</v>
      </c>
      <c r="R91" s="9" t="str">
        <f>IF($A$1-E91&gt;=45,"Мастерс 45++",IF($A$1-E91&gt;=17,"Open «Элита» мужчины 17+","Уточнить"))</f>
        <v>Open «Элита» мужчины 17+</v>
      </c>
      <c r="S91" s="9" t="str">
        <f>IF($A$1-E91&gt;=17,"Open «Элита» женщины 17+","Уточнить")</f>
        <v>Open «Элита» женщины 17+</v>
      </c>
    </row>
    <row r="92" spans="2:19" ht="12.75" hidden="1">
      <c r="B92" s="30">
        <v>33</v>
      </c>
      <c r="C92" s="29" t="s">
        <v>37</v>
      </c>
      <c r="D92" s="29" t="s">
        <v>25</v>
      </c>
      <c r="E92" s="30">
        <v>1996</v>
      </c>
      <c r="F92" s="29" t="s">
        <v>15</v>
      </c>
      <c r="G92" s="29" t="s">
        <v>18</v>
      </c>
      <c r="H92" s="38" t="str">
        <f>IF(G92="МИКРО",IF(F92="муж",L92,M92),IF(G92="МИНИ",IF(F92="муж",N92,O92),IF(G92="Полумарафон",IF(F92="муж",P92,Q92),IF(G92="Марафон",IF(F92="муж",R92,S92)))))</f>
        <v>U23 - 17-23 года</v>
      </c>
      <c r="I92" s="33" t="s">
        <v>333</v>
      </c>
      <c r="L92" s="17" t="str">
        <f>IF($A$1-E92&lt;=6,"Дети до 6 лет","Уточнить")</f>
        <v>Уточнить</v>
      </c>
      <c r="M92" s="17" t="str">
        <f>IF($A$1-E92&lt;=6,"Дети до 6 лет","Уточнить")</f>
        <v>Уточнить</v>
      </c>
      <c r="N92" s="17" t="str">
        <f>IF($A$1-E92&gt;=15,"Open мужчины -15 лет и старше",IF($A$1-E92&gt;=12,"Начинающие мальчики -12-14 лет",IF($A$1-E92&gt;=9,"Мальчики - 9-11 лет",IF($A$1-E92&lt;=8,"Младшие мальчики до 8 лет","Уточнить"))))</f>
        <v>Open мужчины -15 лет и старше</v>
      </c>
      <c r="O92" s="17" t="str">
        <f>IF($A$1-E92&gt;=15,"Open женщины 15+",IF($A$1-E92&gt;=12,"Девушки -12-14 лет",IF($A$1-E92&gt;=9,"Начинающие девочки - 9-11 лет",IF($A$1-E92&lt;=8,"Девочки до 8 лет","Уточнить"))))</f>
        <v>Open женщины 15+</v>
      </c>
      <c r="P92" s="17" t="str">
        <f>IF($A$1-E92&gt;=45,"Мастерс 45+",IF($A$1-E92&gt;=24,"Элита мужчины 24-44 года",IF($A$1-E92&gt;=17,"U23 - 17-23 года",IF($A$1-E92&gt;=14,"Юноши 14-16 лет",IF($A$1-E92&lt;=13,"Мальчики до 13 лет","Уточнить")))))</f>
        <v>U23 - 17-23 года</v>
      </c>
      <c r="Q92" s="17" t="str">
        <f>IF($A$1-E92&gt;=17,"Элита женщины 17+","Уточнить")</f>
        <v>Элита женщины 17+</v>
      </c>
      <c r="R92" s="17" t="str">
        <f>IF($A$1-E92&gt;=45,"Мастерс 45++",IF($A$1-E92&gt;=17,"Open «Элита» мужчины 17+","Уточнить"))</f>
        <v>Open «Элита» мужчины 17+</v>
      </c>
      <c r="S92" s="17" t="str">
        <f>IF($A$1-E92&gt;=17,"Open «Элита» женщины 17+","Уточнить")</f>
        <v>Open «Элита» женщины 17+</v>
      </c>
    </row>
    <row r="93" spans="2:19" ht="12.75" hidden="1">
      <c r="B93" s="27">
        <v>44</v>
      </c>
      <c r="C93" s="10" t="s">
        <v>84</v>
      </c>
      <c r="D93" s="10" t="s">
        <v>40</v>
      </c>
      <c r="E93" s="10">
        <v>1994</v>
      </c>
      <c r="F93" s="10" t="s">
        <v>15</v>
      </c>
      <c r="G93" s="10" t="s">
        <v>18</v>
      </c>
      <c r="H93" s="38" t="str">
        <f>IF(G93="МИКРО",IF(F93="муж",L93,M93),IF(G93="МИНИ",IF(F93="муж",N93,O93),IF(G93="Полумарафон",IF(F93="муж",P93,Q93),IF(G93="Марафон",IF(F93="муж",R93,S93)))))</f>
        <v>Элита мужчины 24-44 года</v>
      </c>
      <c r="L93" s="9" t="str">
        <f>IF($A$1-E93&lt;=6,"Дети до 6 лет","Уточнить")</f>
        <v>Уточнить</v>
      </c>
      <c r="M93" s="9" t="str">
        <f>IF($A$1-E93&lt;=6,"Дети до 6 лет","Уточнить")</f>
        <v>Уточнить</v>
      </c>
      <c r="N93" s="9" t="str">
        <f>IF($A$1-E93&gt;=15,"Open мужчины -15 лет и старше",IF($A$1-E93&gt;=12,"Начинающие мальчики -12-14 лет",IF($A$1-E93&gt;=9,"Мальчики - 9-11 лет",IF($A$1-E93&lt;=8,"Младшие мальчики до 8 лет","Уточнить"))))</f>
        <v>Open мужчины -15 лет и старше</v>
      </c>
      <c r="O93" s="9" t="str">
        <f>IF($A$1-E93&gt;=15,"Open женщины 15+",IF($A$1-E93&gt;=12,"Девушки -12-14 лет",IF($A$1-E93&gt;=9,"Начинающие девочки - 9-11 лет",IF($A$1-E93&lt;=8,"Девочки до 8 лет","Уточнить"))))</f>
        <v>Open женщины 15+</v>
      </c>
      <c r="P93" s="9" t="str">
        <f>IF($A$1-E93&gt;=45,"Мастерс 45+",IF($A$1-E93&gt;=24,"Элита мужчины 24-44 года",IF($A$1-E93&gt;=17,"U23 - 17-23 года",IF($A$1-E93&gt;=14,"Юноши 14-16 лет",IF($A$1-E93&lt;=13,"Мальчики до 13 лет","Уточнить")))))</f>
        <v>Элита мужчины 24-44 года</v>
      </c>
      <c r="Q93" s="9" t="str">
        <f>IF($A$1-E93&gt;=17,"Элита женщины 17+","Уточнить")</f>
        <v>Элита женщины 17+</v>
      </c>
      <c r="R93" s="9" t="str">
        <f>IF($A$1-E93&gt;=45,"Мастерс 45++",IF($A$1-E93&gt;=17,"Open «Элита» мужчины 17+","Уточнить"))</f>
        <v>Open «Элита» мужчины 17+</v>
      </c>
      <c r="S93" s="9" t="str">
        <f>IF($A$1-E93&gt;=17,"Open «Элита» женщины 17+","Уточнить")</f>
        <v>Open «Элита» женщины 17+</v>
      </c>
    </row>
    <row r="94" spans="2:19" ht="12.75" hidden="1">
      <c r="B94" s="27">
        <v>46</v>
      </c>
      <c r="C94" s="10" t="s">
        <v>87</v>
      </c>
      <c r="D94" s="10" t="s">
        <v>17</v>
      </c>
      <c r="E94" s="10">
        <v>1994</v>
      </c>
      <c r="F94" s="10" t="s">
        <v>15</v>
      </c>
      <c r="G94" s="10" t="s">
        <v>18</v>
      </c>
      <c r="H94" s="38" t="str">
        <f>IF(G94="МИКРО",IF(F94="муж",L94,M94),IF(G94="МИНИ",IF(F94="муж",N94,O94),IF(G94="Полумарафон",IF(F94="муж",P94,Q94),IF(G94="Марафон",IF(F94="муж",R94,S94)))))</f>
        <v>Элита мужчины 24-44 года</v>
      </c>
      <c r="L94" s="9" t="str">
        <f>IF($A$1-E94&lt;=6,"Дети до 6 лет","Уточнить")</f>
        <v>Уточнить</v>
      </c>
      <c r="M94" s="9" t="str">
        <f>IF($A$1-E94&lt;=6,"Дети до 6 лет","Уточнить")</f>
        <v>Уточнить</v>
      </c>
      <c r="N94" s="9" t="str">
        <f>IF($A$1-E94&gt;=15,"Open мужчины -15 лет и старше",IF($A$1-E94&gt;=12,"Начинающие мальчики -12-14 лет",IF($A$1-E94&gt;=9,"Мальчики - 9-11 лет",IF($A$1-E94&lt;=8,"Младшие мальчики до 8 лет","Уточнить"))))</f>
        <v>Open мужчины -15 лет и старше</v>
      </c>
      <c r="O94" s="9" t="str">
        <f>IF($A$1-E94&gt;=15,"Open женщины 15+",IF($A$1-E94&gt;=12,"Девушки -12-14 лет",IF($A$1-E94&gt;=9,"Начинающие девочки - 9-11 лет",IF($A$1-E94&lt;=8,"Девочки до 8 лет","Уточнить"))))</f>
        <v>Open женщины 15+</v>
      </c>
      <c r="P94" s="9" t="str">
        <f>IF($A$1-E94&gt;=45,"Мастерс 45+",IF($A$1-E94&gt;=24,"Элита мужчины 24-44 года",IF($A$1-E94&gt;=17,"U23 - 17-23 года",IF($A$1-E94&gt;=14,"Юноши 14-16 лет",IF($A$1-E94&lt;=13,"Мальчики до 13 лет","Уточнить")))))</f>
        <v>Элита мужчины 24-44 года</v>
      </c>
      <c r="Q94" s="9" t="str">
        <f>IF($A$1-E94&gt;=17,"Элита женщины 17+","Уточнить")</f>
        <v>Элита женщины 17+</v>
      </c>
      <c r="R94" s="9" t="str">
        <f>IF($A$1-E94&gt;=45,"Мастерс 45++",IF($A$1-E94&gt;=17,"Open «Элита» мужчины 17+","Уточнить"))</f>
        <v>Open «Элита» мужчины 17+</v>
      </c>
      <c r="S94" s="9" t="str">
        <f>IF($A$1-E94&gt;=17,"Open «Элита» женщины 17+","Уточнить")</f>
        <v>Open «Элита» женщины 17+</v>
      </c>
    </row>
    <row r="95" spans="2:19" ht="12.75" hidden="1">
      <c r="B95" s="30">
        <v>77</v>
      </c>
      <c r="C95" s="29" t="s">
        <v>278</v>
      </c>
      <c r="D95" s="29" t="s">
        <v>279</v>
      </c>
      <c r="E95" s="30">
        <v>1987</v>
      </c>
      <c r="F95" s="29" t="s">
        <v>21</v>
      </c>
      <c r="G95" s="29" t="s">
        <v>18</v>
      </c>
      <c r="H95" s="30" t="str">
        <f>IF(G95="МИКРО",IF(F95="муж",L95,M95),IF(G95="МИНИ",IF(F95="муж",N95,O95),IF(G95="Полумарафон",IF(F95="муж",P95,Q95),IF(G95="Марафон",IF(F95="муж",R95,S95)))))</f>
        <v>Элита женщины 17+</v>
      </c>
      <c r="I95" s="33" t="s">
        <v>398</v>
      </c>
      <c r="L95" s="17" t="str">
        <f>IF($A$1-E95&lt;=6,"Дети до 6 лет","Уточнить")</f>
        <v>Уточнить</v>
      </c>
      <c r="M95" s="17" t="str">
        <f>IF($A$1-E95&lt;=6,"Дети до 6 лет","Уточнить")</f>
        <v>Уточнить</v>
      </c>
      <c r="N95" s="17" t="str">
        <f>IF($A$1-E95&gt;=15,"Open мужчины -15 лет и старше",IF($A$1-E95&gt;=12,"Начинающие мальчики -12-14 лет",IF($A$1-E95&gt;=9,"Мальчики - 9-11 лет",IF($A$1-E95&lt;=8,"Младшие мальчики до 8 лет","Уточнить"))))</f>
        <v>Open мужчины -15 лет и старше</v>
      </c>
      <c r="O95" s="17" t="str">
        <f>IF($A$1-E95&gt;=15,"Open женщины 15+",IF($A$1-E95&gt;=12,"Девушки -12-14 лет",IF($A$1-E95&gt;=9,"Начинающие девочки - 9-11 лет",IF($A$1-E95&lt;=8,"Девочки до 8 лет","Уточнить"))))</f>
        <v>Open женщины 15+</v>
      </c>
      <c r="P95" s="17" t="str">
        <f>IF($A$1-E95&gt;=45,"Мастерс 45+",IF($A$1-E95&gt;=24,"Элита мужчины 24-44 года",IF($A$1-E95&gt;=17,"U23 - 17-23 года",IF($A$1-E95&gt;=14,"Юноши 14-16 лет",IF($A$1-E95&lt;=13,"Мальчики до 13 лет","Уточнить")))))</f>
        <v>Элита мужчины 24-44 года</v>
      </c>
      <c r="Q95" s="17" t="str">
        <f>IF($A$1-E95&gt;=17,"Элита женщины 17+","Уточнить")</f>
        <v>Элита женщины 17+</v>
      </c>
      <c r="R95" s="17" t="str">
        <f>IF($A$1-E95&gt;=45,"Мастерс 45++",IF($A$1-E95&gt;=17,"Open «Элита» мужчины 17+","Уточнить"))</f>
        <v>Open «Элита» мужчины 17+</v>
      </c>
      <c r="S95" s="17" t="str">
        <f>IF($A$1-E95&gt;=17,"Open «Элита» женщины 17+","Уточнить")</f>
        <v>Open «Элита» женщины 17+</v>
      </c>
    </row>
    <row r="96" spans="2:19" ht="12.75" hidden="1">
      <c r="B96" s="10">
        <v>78</v>
      </c>
      <c r="C96" s="10" t="s">
        <v>24</v>
      </c>
      <c r="D96" s="10" t="s">
        <v>25</v>
      </c>
      <c r="E96" s="10">
        <v>1982</v>
      </c>
      <c r="F96" s="10" t="s">
        <v>15</v>
      </c>
      <c r="G96" s="10" t="s">
        <v>18</v>
      </c>
      <c r="H96" s="38" t="str">
        <f>IF(G96="МИКРО",IF(F96="муж",L96,M96),IF(G96="МИНИ",IF(F96="муж",N96,O96),IF(G96="Полумарафон",IF(F96="муж",P96,Q96),IF(G96="Марафон",IF(F96="муж",R96,S96)))))</f>
        <v>Элита мужчины 24-44 года</v>
      </c>
      <c r="I96" s="33" t="s">
        <v>362</v>
      </c>
      <c r="L96" s="9" t="str">
        <f>IF($A$1-E96&lt;=6,"Дети до 6 лет","Уточнить")</f>
        <v>Уточнить</v>
      </c>
      <c r="M96" s="9" t="str">
        <f>IF($A$1-E96&lt;=6,"Дети до 6 лет","Уточнить")</f>
        <v>Уточнить</v>
      </c>
      <c r="N96" s="9" t="str">
        <f>IF($A$1-E96&gt;=15,"Open мужчины -15 лет и старше",IF($A$1-E96&gt;=12,"Начинающие мальчики -12-14 лет",IF($A$1-E96&gt;=9,"Мальчики - 9-11 лет",IF($A$1-E96&lt;=8,"Младшие мальчики до 8 лет","Уточнить"))))</f>
        <v>Open мужчины -15 лет и старше</v>
      </c>
      <c r="O96" s="9" t="str">
        <f>IF($A$1-E96&gt;=15,"Open женщины 15+",IF($A$1-E96&gt;=12,"Девушки -12-14 лет",IF($A$1-E96&gt;=9,"Начинающие девочки - 9-11 лет",IF($A$1-E96&lt;=8,"Девочки до 8 лет","Уточнить"))))</f>
        <v>Open женщины 15+</v>
      </c>
      <c r="P96" s="9" t="str">
        <f>IF($A$1-E96&gt;=45,"Мастерс 45+",IF($A$1-E96&gt;=24,"Элита мужчины 24-44 года",IF($A$1-E96&gt;=17,"U23 - 17-23 года",IF($A$1-E96&gt;=14,"Юноши 14-16 лет",IF($A$1-E96&lt;=13,"Мальчики до 13 лет","Уточнить")))))</f>
        <v>Элита мужчины 24-44 года</v>
      </c>
      <c r="Q96" s="9" t="str">
        <f>IF($A$1-E96&gt;=17,"Элита женщины 17+","Уточнить")</f>
        <v>Элита женщины 17+</v>
      </c>
      <c r="R96" s="9" t="str">
        <f>IF($A$1-E96&gt;=45,"Мастерс 45++",IF($A$1-E96&gt;=17,"Open «Элита» мужчины 17+","Уточнить"))</f>
        <v>Open «Элита» мужчины 17+</v>
      </c>
      <c r="S96" s="9" t="str">
        <f>IF($A$1-E96&gt;=17,"Open «Элита» женщины 17+","Уточнить")</f>
        <v>Open «Элита» женщины 17+</v>
      </c>
    </row>
    <row r="97" spans="2:19" ht="12.75" hidden="1">
      <c r="B97" s="10">
        <v>403</v>
      </c>
      <c r="C97" s="10" t="s">
        <v>156</v>
      </c>
      <c r="D97" s="10" t="s">
        <v>92</v>
      </c>
      <c r="E97" s="10">
        <v>1984</v>
      </c>
      <c r="F97" s="10" t="s">
        <v>15</v>
      </c>
      <c r="G97" s="10" t="s">
        <v>18</v>
      </c>
      <c r="H97" s="38" t="str">
        <f>IF(G97="МИКРО",IF(F97="муж",L97,M97),IF(G97="МИНИ",IF(F97="муж",N97,O97),IF(G97="Полумарафон",IF(F97="муж",P97,Q97),IF(G97="Марафон",IF(F97="муж",R97,S97)))))</f>
        <v>Элита мужчины 24-44 года</v>
      </c>
      <c r="I97" s="33" t="s">
        <v>376</v>
      </c>
      <c r="L97" s="9" t="str">
        <f>IF($A$1-E97&lt;=6,"Дети до 6 лет","Уточнить")</f>
        <v>Уточнить</v>
      </c>
      <c r="M97" s="9" t="str">
        <f>IF($A$1-E97&lt;=6,"Дети до 6 лет","Уточнить")</f>
        <v>Уточнить</v>
      </c>
      <c r="N97" s="9" t="str">
        <f>IF($A$1-E97&gt;=15,"Open мужчины -15 лет и старше",IF($A$1-E97&gt;=12,"Начинающие мальчики -12-14 лет",IF($A$1-E97&gt;=9,"Мальчики - 9-11 лет",IF($A$1-E97&lt;=8,"Младшие мальчики до 8 лет","Уточнить"))))</f>
        <v>Open мужчины -15 лет и старше</v>
      </c>
      <c r="O97" s="9" t="str">
        <f>IF($A$1-E97&gt;=15,"Open женщины 15+",IF($A$1-E97&gt;=12,"Девушки -12-14 лет",IF($A$1-E97&gt;=9,"Начинающие девочки - 9-11 лет",IF($A$1-E97&lt;=8,"Девочки до 8 лет","Уточнить"))))</f>
        <v>Open женщины 15+</v>
      </c>
      <c r="P97" s="9" t="str">
        <f>IF($A$1-E97&gt;=45,"Мастерс 45+",IF($A$1-E97&gt;=24,"Элита мужчины 24-44 года",IF($A$1-E97&gt;=17,"U23 - 17-23 года",IF($A$1-E97&gt;=14,"Юноши 14-16 лет",IF($A$1-E97&lt;=13,"Мальчики до 13 лет","Уточнить")))))</f>
        <v>Элита мужчины 24-44 года</v>
      </c>
      <c r="Q97" s="9" t="str">
        <f>IF($A$1-E97&gt;=17,"Элита женщины 17+","Уточнить")</f>
        <v>Элита женщины 17+</v>
      </c>
      <c r="R97" s="9" t="str">
        <f>IF($A$1-E97&gt;=45,"Мастерс 45++",IF($A$1-E97&gt;=17,"Open «Элита» мужчины 17+","Уточнить"))</f>
        <v>Open «Элита» мужчины 17+</v>
      </c>
      <c r="S97" s="9" t="str">
        <f>IF($A$1-E97&gt;=17,"Open «Элита» женщины 17+","Уточнить")</f>
        <v>Open «Элита» женщины 17+</v>
      </c>
    </row>
    <row r="98" spans="2:19" ht="12.75" hidden="1">
      <c r="B98" s="10">
        <v>410</v>
      </c>
      <c r="C98" s="10" t="s">
        <v>116</v>
      </c>
      <c r="D98" s="10" t="s">
        <v>105</v>
      </c>
      <c r="E98" s="10">
        <v>1959</v>
      </c>
      <c r="F98" s="10" t="s">
        <v>15</v>
      </c>
      <c r="G98" s="10" t="s">
        <v>18</v>
      </c>
      <c r="H98" s="38" t="str">
        <f>IF(G98="МИКРО",IF(F98="муж",L98,M98),IF(G98="МИНИ",IF(F98="муж",N98,O98),IF(G98="Полумарафон",IF(F98="муж",P98,Q98),IF(G98="Марафон",IF(F98="муж",R98,S98)))))</f>
        <v>Мастерс 45+</v>
      </c>
      <c r="I98" s="33" t="s">
        <v>357</v>
      </c>
      <c r="L98" s="9" t="str">
        <f>IF($A$1-E98&lt;=6,"Дети до 6 лет","Уточнить")</f>
        <v>Уточнить</v>
      </c>
      <c r="M98" s="9" t="str">
        <f>IF($A$1-E98&lt;=6,"Дети до 6 лет","Уточнить")</f>
        <v>Уточнить</v>
      </c>
      <c r="N98" s="9" t="str">
        <f>IF($A$1-E98&gt;=15,"Open мужчины -15 лет и старше",IF($A$1-E98&gt;=12,"Начинающие мальчики -12-14 лет",IF($A$1-E98&gt;=9,"Мальчики - 9-11 лет",IF($A$1-E98&lt;=8,"Младшие мальчики до 8 лет","Уточнить"))))</f>
        <v>Open мужчины -15 лет и старше</v>
      </c>
      <c r="O98" s="9" t="str">
        <f>IF($A$1-E98&gt;=15,"Open женщины 15+",IF($A$1-E98&gt;=12,"Девушки -12-14 лет",IF($A$1-E98&gt;=9,"Начинающие девочки - 9-11 лет",IF($A$1-E98&lt;=8,"Девочки до 8 лет","Уточнить"))))</f>
        <v>Open женщины 15+</v>
      </c>
      <c r="P98" s="9" t="str">
        <f>IF($A$1-E98&gt;=45,"Мастерс 45+",IF($A$1-E98&gt;=24,"Элита мужчины 24-44 года",IF($A$1-E98&gt;=17,"U23 - 17-23 года",IF($A$1-E98&gt;=14,"Юноши 14-16 лет",IF($A$1-E98&lt;=13,"Мальчики до 13 лет","Уточнить")))))</f>
        <v>Мастерс 45+</v>
      </c>
      <c r="Q98" s="9" t="str">
        <f>IF($A$1-E98&gt;=17,"Элита женщины 17+","Уточнить")</f>
        <v>Элита женщины 17+</v>
      </c>
      <c r="R98" s="9" t="str">
        <f>IF($A$1-E98&gt;=45,"Мастерс 45++",IF($A$1-E98&gt;=17,"Open «Элита» мужчины 17+","Уточнить"))</f>
        <v>Мастерс 45++</v>
      </c>
      <c r="S98" s="9" t="str">
        <f>IF($A$1-E98&gt;=17,"Open «Элита» женщины 17+","Уточнить")</f>
        <v>Open «Элита» женщины 17+</v>
      </c>
    </row>
    <row r="99" spans="2:19" ht="12.75" hidden="1">
      <c r="B99" s="10">
        <v>414</v>
      </c>
      <c r="C99" s="10" t="s">
        <v>233</v>
      </c>
      <c r="D99" s="10" t="s">
        <v>76</v>
      </c>
      <c r="E99" s="10">
        <v>1972</v>
      </c>
      <c r="F99" s="10" t="s">
        <v>15</v>
      </c>
      <c r="G99" s="10" t="s">
        <v>18</v>
      </c>
      <c r="H99" s="30" t="str">
        <f>IF(G99="МИКРО",IF(F99="муж",L99,M99),IF(G99="МИНИ",IF(F99="муж",N99,O99),IF(G99="Полумарафон",IF(F99="муж",P99,Q99),IF(G99="Марафон",IF(F99="муж",R99,S99)))))</f>
        <v>Мастерс 45+</v>
      </c>
      <c r="I99" s="33" t="s">
        <v>343</v>
      </c>
      <c r="L99" s="9" t="str">
        <f>IF($A$1-E99&lt;=6,"Дети до 6 лет","Уточнить")</f>
        <v>Уточнить</v>
      </c>
      <c r="M99" s="9" t="str">
        <f>IF($A$1-E99&lt;=6,"Дети до 6 лет","Уточнить")</f>
        <v>Уточнить</v>
      </c>
      <c r="N99" s="9" t="str">
        <f>IF($A$1-E99&gt;=15,"Open мужчины -15 лет и старше",IF($A$1-E99&gt;=12,"Начинающие мальчики -12-14 лет",IF($A$1-E99&gt;=9,"Мальчики - 9-11 лет",IF($A$1-E99&lt;=8,"Младшие мальчики до 8 лет","Уточнить"))))</f>
        <v>Open мужчины -15 лет и старше</v>
      </c>
      <c r="O99" s="9" t="str">
        <f>IF($A$1-E99&gt;=15,"Open женщины 15+",IF($A$1-E99&gt;=12,"Девушки -12-14 лет",IF($A$1-E99&gt;=9,"Начинающие девочки - 9-11 лет",IF($A$1-E99&lt;=8,"Девочки до 8 лет","Уточнить"))))</f>
        <v>Open женщины 15+</v>
      </c>
      <c r="P99" s="9" t="str">
        <f>IF($A$1-E99&gt;=45,"Мастерс 45+",IF($A$1-E99&gt;=24,"Элита мужчины 24-44 года",IF($A$1-E99&gt;=17,"U23 - 17-23 года",IF($A$1-E99&gt;=14,"Юноши 14-16 лет",IF($A$1-E99&lt;=13,"Мальчики до 13 лет","Уточнить")))))</f>
        <v>Мастерс 45+</v>
      </c>
      <c r="Q99" s="9" t="str">
        <f>IF($A$1-E99&gt;=17,"Элита женщины 17+","Уточнить")</f>
        <v>Элита женщины 17+</v>
      </c>
      <c r="R99" s="9" t="str">
        <f>IF($A$1-E99&gt;=45,"Мастерс 45++",IF($A$1-E99&gt;=17,"Open «Элита» мужчины 17+","Уточнить"))</f>
        <v>Мастерс 45++</v>
      </c>
      <c r="S99" s="9" t="str">
        <f>IF($A$1-E99&gt;=17,"Open «Элита» женщины 17+","Уточнить")</f>
        <v>Open «Элита» женщины 17+</v>
      </c>
    </row>
    <row r="100" spans="2:19" ht="12.75" hidden="1">
      <c r="B100" s="10">
        <v>420</v>
      </c>
      <c r="C100" s="10" t="s">
        <v>98</v>
      </c>
      <c r="D100" s="10" t="s">
        <v>99</v>
      </c>
      <c r="E100" s="10">
        <v>1968</v>
      </c>
      <c r="F100" s="10" t="s">
        <v>15</v>
      </c>
      <c r="G100" s="10" t="s">
        <v>18</v>
      </c>
      <c r="H100" s="38" t="str">
        <f>IF(G100="МИКРО",IF(F100="муж",L100,M100),IF(G100="МИНИ",IF(F100="муж",N100,O100),IF(G100="Полумарафон",IF(F100="муж",P100,Q100),IF(G100="Марафон",IF(F100="муж",R100,S100)))))</f>
        <v>Мастерс 45+</v>
      </c>
      <c r="I100" s="33" t="s">
        <v>316</v>
      </c>
      <c r="L100" s="9" t="str">
        <f>IF($A$1-E100&lt;=6,"Дети до 6 лет","Уточнить")</f>
        <v>Уточнить</v>
      </c>
      <c r="M100" s="9" t="str">
        <f>IF($A$1-E100&lt;=6,"Дети до 6 лет","Уточнить")</f>
        <v>Уточнить</v>
      </c>
      <c r="N100" s="9" t="str">
        <f>IF($A$1-E100&gt;=15,"Open мужчины - от 15 лет",IF($A$1-E100&gt;=12,"Начинающие мальчики -12-14 лет",IF($A$1-E100&gt;=9,"Мальчики - 9-11 лет",IF($A$1-E100&lt;=8,"Младшие мальчики до 8 лет","Уточнить"))))</f>
        <v>Open мужчины - от 15 лет</v>
      </c>
      <c r="O100" s="9" t="str">
        <f>IF($A$1-E100&gt;=15,"Open женщины 15+",IF($A$1-E100&gt;=12,"Девушки -12-14 лет",IF($A$1-E100&gt;=9,"Начинающие девочки - 9-11 лет",IF($A$1-E100&lt;=8,"Девочки до 8 лет","Уточнить"))))</f>
        <v>Open женщины 15+</v>
      </c>
      <c r="P100" s="9" t="str">
        <f>IF($A$1-E100&gt;=45,"Мастерс 45+",IF($A$1-E100&gt;=24,"Элита мужчины 24-44 года",IF($A$1-E100&gt;=17,"U23 - 17-23 года",IF($A$1-E100&gt;=14,"Юноши 14-16 лет",IF($A$1-E100&lt;=13,"Мальчики до 13 лет","Уточнить")))))</f>
        <v>Мастерс 45+</v>
      </c>
      <c r="Q100" s="9" t="str">
        <f>IF($A$1-E100&gt;=17,"Элита женщины 17+","Уточнить")</f>
        <v>Элита женщины 17+</v>
      </c>
      <c r="R100" s="9" t="str">
        <f>IF($A$1-E100&gt;=45,"Мастерс 45++",IF($A$1-E100&gt;=17,"Open «Элита» мужчины 17+","Уточнить"))</f>
        <v>Мастерс 45++</v>
      </c>
      <c r="S100" s="9" t="str">
        <f>IF($A$1-E100&gt;=17,"Open «Элита» женщины 17+","Уточнить")</f>
        <v>Open «Элита» женщины 17+</v>
      </c>
    </row>
    <row r="101" spans="2:19" ht="12.75" hidden="1">
      <c r="B101" s="10">
        <v>426</v>
      </c>
      <c r="C101" s="10" t="s">
        <v>143</v>
      </c>
      <c r="D101" s="10" t="s">
        <v>58</v>
      </c>
      <c r="E101" s="10">
        <v>2002</v>
      </c>
      <c r="F101" s="10" t="s">
        <v>15</v>
      </c>
      <c r="G101" s="10" t="s">
        <v>18</v>
      </c>
      <c r="H101" s="38" t="str">
        <f>IF(G101="МИКРО",IF(F101="муж",L101,M101),IF(G101="МИНИ",IF(F101="муж",N101,O101),IF(G101="Полумарафон",IF(F101="муж",P101,Q101),IF(G101="Марафон",IF(F101="муж",R101,S101)))))</f>
        <v>U23 - 17-23 года</v>
      </c>
      <c r="I101" s="33" t="s">
        <v>317</v>
      </c>
      <c r="L101" s="9" t="str">
        <f>IF($A$1-E101&lt;=6,"Дети до 6 лет","Уточнить")</f>
        <v>Уточнить</v>
      </c>
      <c r="M101" s="9" t="str">
        <f>IF($A$1-E101&lt;=6,"Дети до 6 лет","Уточнить")</f>
        <v>Уточнить</v>
      </c>
      <c r="N101" s="9" t="str">
        <f>IF($A$1-E101&gt;=15,"Open мужчины -15 лет и старше",IF($A$1-E101&gt;=12,"Начинающие мальчики -12-14 лет",IF($A$1-E101&gt;=9,"Мальчики - 9-11 лет",IF($A$1-E101&lt;=8,"Младшие мальчики до 8 лет","Уточнить"))))</f>
        <v>Open мужчины -15 лет и старше</v>
      </c>
      <c r="O101" s="9" t="str">
        <f>IF($A$1-E101&gt;=15,"Open женщины 15+",IF($A$1-E101&gt;=12,"Девушки -12-14 лет",IF($A$1-E101&gt;=9,"Начинающие девочки - 9-11 лет",IF($A$1-E101&lt;=8,"Девочки до 8 лет","Уточнить"))))</f>
        <v>Open женщины 15+</v>
      </c>
      <c r="P101" s="9" t="str">
        <f>IF($A$1-E101&gt;=45,"Мастерс 45+",IF($A$1-E101&gt;=24,"Элита мужчины 24-44 года",IF($A$1-E101&gt;=17,"U23 - 17-23 года",IF($A$1-E101&gt;=14,"Юноши 14-16 лет",IF($A$1-E101&lt;=13,"Мальчики до 13 лет","Уточнить")))))</f>
        <v>U23 - 17-23 года</v>
      </c>
      <c r="Q101" s="9" t="str">
        <f>IF($A$1-E101&gt;=17,"Элита женщины 17+","Уточнить")</f>
        <v>Элита женщины 17+</v>
      </c>
      <c r="R101" s="9" t="str">
        <f>IF($A$1-E101&gt;=45,"Мастерс 45++",IF($A$1-E101&gt;=17,"Open «Элита» мужчины 17+","Уточнить"))</f>
        <v>Open «Элита» мужчины 17+</v>
      </c>
      <c r="S101" s="9" t="str">
        <f>IF($A$1-E101&gt;=17,"Open «Элита» женщины 17+","Уточнить")</f>
        <v>Open «Элита» женщины 17+</v>
      </c>
    </row>
    <row r="102" spans="2:19" ht="12.75" hidden="1">
      <c r="B102" s="10">
        <v>434</v>
      </c>
      <c r="C102" s="10" t="s">
        <v>171</v>
      </c>
      <c r="D102" s="10" t="s">
        <v>76</v>
      </c>
      <c r="E102" s="10">
        <v>1975</v>
      </c>
      <c r="F102" s="10" t="s">
        <v>15</v>
      </c>
      <c r="G102" s="10" t="s">
        <v>18</v>
      </c>
      <c r="H102" s="38" t="str">
        <f>IF(G102="МИКРО",IF(F102="муж",L102,M102),IF(G102="МИНИ",IF(F102="муж",N102,O102),IF(G102="Полумарафон",IF(F102="муж",P102,Q102),IF(G102="Марафон",IF(F102="муж",R102,S102)))))</f>
        <v>Элита мужчины 24-44 года</v>
      </c>
      <c r="I102" s="33" t="s">
        <v>351</v>
      </c>
      <c r="L102" s="9" t="str">
        <f>IF($A$1-E102&lt;=6,"Дети до 6 лет","Уточнить")</f>
        <v>Уточнить</v>
      </c>
      <c r="M102" s="9" t="str">
        <f>IF($A$1-E102&lt;=6,"Дети до 6 лет","Уточнить")</f>
        <v>Уточнить</v>
      </c>
      <c r="N102" s="9" t="str">
        <f>IF($A$1-E102&gt;=15,"Open мужчины -15 лет и старше",IF($A$1-E102&gt;=12,"Начинающие мальчики -12-14 лет",IF($A$1-E102&gt;=9,"Мальчики - 9-11 лет",IF($A$1-E102&lt;=8,"Младшие мальчики до 8 лет","Уточнить"))))</f>
        <v>Open мужчины -15 лет и старше</v>
      </c>
      <c r="O102" s="9" t="str">
        <f>IF($A$1-E102&gt;=15,"Open женщины 15+",IF($A$1-E102&gt;=12,"Девушки -12-14 лет",IF($A$1-E102&gt;=9,"Начинающие девочки - 9-11 лет",IF($A$1-E102&lt;=8,"Девочки до 8 лет","Уточнить"))))</f>
        <v>Open женщины 15+</v>
      </c>
      <c r="P102" s="9" t="str">
        <f>IF($A$1-E102&gt;=45,"Мастерс 45+",IF($A$1-E102&gt;=24,"Элита мужчины 24-44 года",IF($A$1-E102&gt;=17,"U23 - 17-23 года",IF($A$1-E102&gt;=14,"Юноши 14-16 лет",IF($A$1-E102&lt;=13,"Мальчики до 13 лет","Уточнить")))))</f>
        <v>Элита мужчины 24-44 года</v>
      </c>
      <c r="Q102" s="9" t="str">
        <f>IF($A$1-E102&gt;=17,"Элита женщины 17+","Уточнить")</f>
        <v>Элита женщины 17+</v>
      </c>
      <c r="R102" s="9" t="str">
        <f>IF($A$1-E102&gt;=45,"Мастерс 45++",IF($A$1-E102&gt;=17,"Open «Элита» мужчины 17+","Уточнить"))</f>
        <v>Open «Элита» мужчины 17+</v>
      </c>
      <c r="S102" s="9" t="str">
        <f>IF($A$1-E102&gt;=17,"Open «Элита» женщины 17+","Уточнить")</f>
        <v>Open «Элита» женщины 17+</v>
      </c>
    </row>
    <row r="103" spans="2:19" ht="12.75" hidden="1">
      <c r="B103" s="10">
        <v>437</v>
      </c>
      <c r="C103" s="10" t="s">
        <v>51</v>
      </c>
      <c r="D103" s="10" t="s">
        <v>35</v>
      </c>
      <c r="E103" s="10">
        <v>1960</v>
      </c>
      <c r="F103" s="10" t="s">
        <v>15</v>
      </c>
      <c r="G103" s="10" t="s">
        <v>18</v>
      </c>
      <c r="H103" s="38" t="str">
        <f>IF(G103="МИКРО",IF(F103="муж",L103,M103),IF(G103="МИНИ",IF(F103="муж",N103,O103),IF(G103="Полумарафон",IF(F103="муж",P103,Q103),IF(G103="Марафон",IF(F103="муж",R103,S103)))))</f>
        <v>Мастерс 45+</v>
      </c>
      <c r="I103" s="33" t="s">
        <v>356</v>
      </c>
      <c r="L103" s="9" t="str">
        <f>IF($A$1-E103&lt;=6,"Дети до 6 лет","Уточнить")</f>
        <v>Уточнить</v>
      </c>
      <c r="M103" s="9" t="str">
        <f>IF($A$1-E103&lt;=6,"Дети до 6 лет","Уточнить")</f>
        <v>Уточнить</v>
      </c>
      <c r="N103" s="9" t="str">
        <f>IF($A$1-E103&gt;=15,"Open мужчины -15 лет и старше",IF($A$1-E103&gt;=12,"Начинающие мальчики -12-14 лет",IF($A$1-E103&gt;=9,"Мальчики - 9-11 лет",IF($A$1-E103&lt;=8,"Младшие мальчики до 8 лет","Уточнить"))))</f>
        <v>Open мужчины -15 лет и старше</v>
      </c>
      <c r="O103" s="9" t="str">
        <f>IF($A$1-E103&gt;=15,"Open женщины 15+",IF($A$1-E103&gt;=12,"Девушки -12-14 лет",IF($A$1-E103&gt;=9,"Начинающие девочки - 9-11 лет",IF($A$1-E103&lt;=8,"Девочки до 8 лет","Уточнить"))))</f>
        <v>Open женщины 15+</v>
      </c>
      <c r="P103" s="9" t="str">
        <f>IF($A$1-E103&gt;=45,"Мастерс 45+",IF($A$1-E103&gt;=24,"Элита мужчины 24-44 года",IF($A$1-E103&gt;=17,"U23 - 17-23 года",IF($A$1-E103&gt;=14,"Юноши 14-16 лет",IF($A$1-E103&lt;=13,"Мальчики до 13 лет","Уточнить")))))</f>
        <v>Мастерс 45+</v>
      </c>
      <c r="Q103" s="9" t="str">
        <f>IF($A$1-E103&gt;=17,"Элита женщины 17+","Уточнить")</f>
        <v>Элита женщины 17+</v>
      </c>
      <c r="R103" s="9" t="str">
        <f>IF($A$1-E103&gt;=45,"Мастерс 45++",IF($A$1-E103&gt;=17,"Open «Элита» мужчины 17+","Уточнить"))</f>
        <v>Мастерс 45++</v>
      </c>
      <c r="S103" s="9" t="str">
        <f>IF($A$1-E103&gt;=17,"Open «Элита» женщины 17+","Уточнить")</f>
        <v>Open «Элита» женщины 17+</v>
      </c>
    </row>
    <row r="104" spans="2:19" ht="12.75" hidden="1">
      <c r="B104" s="10">
        <v>447</v>
      </c>
      <c r="C104" s="10" t="s">
        <v>236</v>
      </c>
      <c r="D104" s="10" t="s">
        <v>237</v>
      </c>
      <c r="E104" s="10">
        <v>1983</v>
      </c>
      <c r="F104" s="10" t="s">
        <v>15</v>
      </c>
      <c r="G104" s="10" t="s">
        <v>18</v>
      </c>
      <c r="H104" s="30" t="str">
        <f>IF(G104="МИКРО",IF(F104="муж",L104,M104),IF(G104="МИНИ",IF(F104="муж",N104,O104),IF(G104="Полумарафон",IF(F104="муж",P104,Q104),IF(G104="Марафон",IF(F104="муж",R104,S104)))))</f>
        <v>Элита мужчины 24-44 года</v>
      </c>
      <c r="I104" s="33" t="s">
        <v>319</v>
      </c>
      <c r="L104" s="17" t="str">
        <f>IF($A$1-E104&lt;=6,"Дети до 6 лет","Уточнить")</f>
        <v>Уточнить</v>
      </c>
      <c r="M104" s="17" t="str">
        <f>IF($A$1-E104&lt;=6,"Дети до 6 лет","Уточнить")</f>
        <v>Уточнить</v>
      </c>
      <c r="N104" s="17" t="str">
        <f>IF($A$1-E104&gt;=15,"Open мужчины -15 лет и старше",IF($A$1-E104&gt;=12,"Начинающие мальчики -12-14 лет",IF($A$1-E104&gt;=9,"Мальчики - 9-11 лет",IF($A$1-E104&lt;=8,"Младшие мальчики до 8 лет","Уточнить"))))</f>
        <v>Open мужчины -15 лет и старше</v>
      </c>
      <c r="O104" s="17" t="str">
        <f>IF($A$1-E104&gt;=15,"Open женщины 15+",IF($A$1-E104&gt;=12,"Девушки -12-14 лет",IF($A$1-E104&gt;=9,"Начинающие девочки - 9-11 лет",IF($A$1-E104&lt;=8,"Девочки до 8 лет","Уточнить"))))</f>
        <v>Open женщины 15+</v>
      </c>
      <c r="P104" s="17" t="str">
        <f>IF($A$1-E104&gt;=45,"Мастерс 45+",IF($A$1-E104&gt;=24,"Элита мужчины 24-44 года",IF($A$1-E104&gt;=17,"U23 - 17-23 года",IF($A$1-E104&gt;=14,"Юноши 14-16 лет",IF($A$1-E104&lt;=13,"Мальчики до 13 лет","Уточнить")))))</f>
        <v>Элита мужчины 24-44 года</v>
      </c>
      <c r="Q104" s="17" t="str">
        <f>IF($A$1-E104&gt;=17,"Элита женщины 17+","Уточнить")</f>
        <v>Элита женщины 17+</v>
      </c>
      <c r="R104" s="17" t="str">
        <f>IF($A$1-E104&gt;=45,"Мастерс 45++",IF($A$1-E104&gt;=17,"Open «Элита» мужчины 17+","Уточнить"))</f>
        <v>Open «Элита» мужчины 17+</v>
      </c>
      <c r="S104" s="17" t="str">
        <f>IF($A$1-E104&gt;=17,"Open «Элита» женщины 17+","Уточнить")</f>
        <v>Open «Элита» женщины 17+</v>
      </c>
    </row>
    <row r="105" spans="2:19" ht="12.75" hidden="1">
      <c r="B105" s="10">
        <v>466</v>
      </c>
      <c r="C105" s="10" t="s">
        <v>89</v>
      </c>
      <c r="D105" s="10" t="s">
        <v>90</v>
      </c>
      <c r="E105" s="10">
        <v>1996</v>
      </c>
      <c r="F105" s="10" t="s">
        <v>15</v>
      </c>
      <c r="G105" s="10" t="s">
        <v>18</v>
      </c>
      <c r="H105" s="30" t="str">
        <f>IF(G105="МИКРО",IF(F105="муж",L105,M105),IF(G105="МИНИ",IF(F105="муж",N105,O105),IF(G105="Полумарафон",IF(F105="муж",P105,Q105),IF(G105="Марафон",IF(F105="муж",R105,S105)))))</f>
        <v>U23 - 17-23 года</v>
      </c>
      <c r="I105" s="33" t="s">
        <v>365</v>
      </c>
      <c r="L105" s="9" t="str">
        <f>IF($A$1-E105&lt;=6,"Дети до 6 лет","Уточнить")</f>
        <v>Уточнить</v>
      </c>
      <c r="M105" s="9" t="str">
        <f>IF($A$1-E105&lt;=6,"Дети до 6 лет","Уточнить")</f>
        <v>Уточнить</v>
      </c>
      <c r="N105" s="9" t="str">
        <f>IF($A$1-E105&gt;=15,"Open мужчины -15 лет и старше",IF($A$1-E105&gt;=12,"Начинающие мальчики -12-14 лет",IF($A$1-E105&gt;=9,"Мальчики - 9-11 лет",IF($A$1-E105&lt;=8,"Младшие мальчики до 8 лет","Уточнить"))))</f>
        <v>Open мужчины -15 лет и старше</v>
      </c>
      <c r="O105" s="9" t="str">
        <f>IF($A$1-E105&gt;=15,"Open женщины 15+",IF($A$1-E105&gt;=12,"Девушки -12-14 лет",IF($A$1-E105&gt;=9,"Начинающие девочки - 9-11 лет",IF($A$1-E105&lt;=8,"Девочки до 8 лет","Уточнить"))))</f>
        <v>Open женщины 15+</v>
      </c>
      <c r="P105" s="9" t="str">
        <f>IF($A$1-E105&gt;=45,"Мастерс 45+",IF($A$1-E105&gt;=24,"Элита мужчины 24-44 года",IF($A$1-E105&gt;=17,"U23 - 17-23 года",IF($A$1-E105&gt;=14,"Юноши 14-16 лет",IF($A$1-E105&lt;=13,"Мальчики до 13 лет","Уточнить")))))</f>
        <v>U23 - 17-23 года</v>
      </c>
      <c r="Q105" s="9" t="str">
        <f>IF($A$1-E105&gt;=17,"Элита женщины 17+","Уточнить")</f>
        <v>Элита женщины 17+</v>
      </c>
      <c r="R105" s="9" t="str">
        <f>IF($A$1-E105&gt;=45,"Мастерс 45++",IF($A$1-E105&gt;=17,"Open «Элита» мужчины 17+","Уточнить"))</f>
        <v>Open «Элита» мужчины 17+</v>
      </c>
      <c r="S105" s="9" t="str">
        <f>IF($A$1-E105&gt;=17,"Open «Элита» женщины 17+","Уточнить")</f>
        <v>Open «Элита» женщины 17+</v>
      </c>
    </row>
    <row r="106" spans="2:19" ht="12.75" hidden="1">
      <c r="B106" s="10">
        <v>474</v>
      </c>
      <c r="C106" s="10" t="s">
        <v>171</v>
      </c>
      <c r="D106" s="10" t="s">
        <v>172</v>
      </c>
      <c r="E106" s="10">
        <v>1974</v>
      </c>
      <c r="F106" s="12" t="s">
        <v>21</v>
      </c>
      <c r="G106" s="10" t="s">
        <v>18</v>
      </c>
      <c r="H106" s="38" t="str">
        <f>IF(G106="МИКРО",IF(F106="муж",L106,M106),IF(G106="МИНИ",IF(F106="муж",N106,O106),IF(G106="Полумарафон",IF(F106="муж",P106,Q106),IF(G106="Марафон",IF(F106="муж",R106,S106)))))</f>
        <v>Элита женщины 17+</v>
      </c>
      <c r="I106" s="33" t="s">
        <v>388</v>
      </c>
      <c r="L106" s="9" t="str">
        <f>IF($A$1-E106&lt;=6,"Дети до 6 лет","Уточнить")</f>
        <v>Уточнить</v>
      </c>
      <c r="M106" s="9" t="str">
        <f>IF($A$1-E106&lt;=6,"Дети до 6 лет","Уточнить")</f>
        <v>Уточнить</v>
      </c>
      <c r="N106" s="9" t="str">
        <f>IF($A$1-E106&gt;=15,"Open мужчины -15 лет и старше",IF($A$1-E106&gt;=12,"Начинающие мальчики -12-14 лет",IF($A$1-E106&gt;=9,"Мальчики - 9-11 лет",IF($A$1-E106&lt;=8,"Младшие мальчики до 8 лет","Уточнить"))))</f>
        <v>Open мужчины -15 лет и старше</v>
      </c>
      <c r="O106" s="9" t="str">
        <f>IF($A$1-E106&gt;=15,"Open женщины 15+",IF($A$1-E106&gt;=12,"Девушки -12-14 лет",IF($A$1-E106&gt;=9,"Начинающие девочки - 9-11 лет",IF($A$1-E106&lt;=8,"Девочки до 8 лет","Уточнить"))))</f>
        <v>Open женщины 15+</v>
      </c>
      <c r="P106" s="9" t="str">
        <f>IF($A$1-E106&gt;=45,"Мастерс 45+",IF($A$1-E106&gt;=24,"Элита мужчины 24-44 года",IF($A$1-E106&gt;=17,"U23 - 17-23 года",IF($A$1-E106&gt;=14,"Юноши 14-16 лет",IF($A$1-E106&lt;=13,"Мальчики до 13 лет","Уточнить")))))</f>
        <v>Мастерс 45+</v>
      </c>
      <c r="Q106" s="9" t="str">
        <f>IF($A$1-E106&gt;=17,"Элита женщины 17+","Уточнить")</f>
        <v>Элита женщины 17+</v>
      </c>
      <c r="R106" s="9" t="str">
        <f>IF($A$1-E106&gt;=45,"Мастерс 45++",IF($A$1-E106&gt;=17,"Open «Элита» мужчины 17+","Уточнить"))</f>
        <v>Мастерс 45++</v>
      </c>
      <c r="S106" s="9" t="str">
        <f>IF($A$1-E106&gt;=17,"Open «Элита» женщины 17+","Уточнить")</f>
        <v>Open «Элита» женщины 17+</v>
      </c>
    </row>
    <row r="107" spans="2:19" ht="12.75" hidden="1">
      <c r="B107" s="30">
        <v>487</v>
      </c>
      <c r="C107" s="29" t="s">
        <v>275</v>
      </c>
      <c r="D107" s="29" t="s">
        <v>105</v>
      </c>
      <c r="E107" s="30">
        <v>1976</v>
      </c>
      <c r="F107" s="29" t="s">
        <v>15</v>
      </c>
      <c r="G107" s="29" t="s">
        <v>18</v>
      </c>
      <c r="H107" s="30" t="str">
        <f>IF(G107="МИКРО",IF(F107="муж",L107,M107),IF(G107="МИНИ",IF(F107="муж",N107,O107),IF(G107="Полумарафон",IF(F107="муж",P107,Q107),IF(G107="Марафон",IF(F107="муж",R107,S107)))))</f>
        <v>Элита мужчины 24-44 года</v>
      </c>
      <c r="I107" s="33" t="s">
        <v>315</v>
      </c>
      <c r="L107" s="9" t="str">
        <f>IF($A$1-E107&lt;=6,"Дети до 6 лет","Уточнить")</f>
        <v>Уточнить</v>
      </c>
      <c r="M107" s="9" t="str">
        <f>IF($A$1-E107&lt;=6,"Дети до 6 лет","Уточнить")</f>
        <v>Уточнить</v>
      </c>
      <c r="N107" s="9" t="str">
        <f>IF($A$1-E107&gt;=15,"Open мужчины -15 лет и старше",IF($A$1-E107&gt;=12,"Начинающие мальчики -12-14 лет",IF($A$1-E107&gt;=9,"Мальчики - 9-11 лет",IF($A$1-E107&lt;=8,"Младшие мальчики до 8 лет","Уточнить"))))</f>
        <v>Open мужчины -15 лет и старше</v>
      </c>
      <c r="O107" s="9" t="str">
        <f>IF($A$1-E107&gt;=15,"Open женщины 15+",IF($A$1-E107&gt;=12,"Девушки -12-14 лет",IF($A$1-E107&gt;=9,"Начинающие девочки - 9-11 лет",IF($A$1-E107&lt;=8,"Девочки до 8 лет","Уточнить"))))</f>
        <v>Open женщины 15+</v>
      </c>
      <c r="P107" s="9" t="str">
        <f>IF($A$1-E107&gt;=45,"Мастерс 45+",IF($A$1-E107&gt;=24,"Элита мужчины 24-44 года",IF($A$1-E107&gt;=17,"U23 - 17-23 года",IF($A$1-E107&gt;=14,"Юноши 14-16 лет",IF($A$1-E107&lt;=13,"Мальчики до 13 лет","Уточнить")))))</f>
        <v>Элита мужчины 24-44 года</v>
      </c>
      <c r="Q107" s="9" t="str">
        <f>IF($A$1-E107&gt;=17,"Элита женщины 17+","Уточнить")</f>
        <v>Элита женщины 17+</v>
      </c>
      <c r="R107" s="9" t="str">
        <f>IF($A$1-E107&gt;=45,"Мастерс 45++",IF($A$1-E107&gt;=17,"Open «Элита» мужчины 17+","Уточнить"))</f>
        <v>Open «Элита» мужчины 17+</v>
      </c>
      <c r="S107" s="9" t="str">
        <f>IF($A$1-E107&gt;=17,"Open «Элита» женщины 17+","Уточнить")</f>
        <v>Open «Элита» женщины 17+</v>
      </c>
    </row>
    <row r="108" spans="2:19" ht="12.75" hidden="1">
      <c r="B108" s="10">
        <v>801</v>
      </c>
      <c r="C108" s="10" t="s">
        <v>59</v>
      </c>
      <c r="D108" s="10" t="s">
        <v>60</v>
      </c>
      <c r="E108" s="10">
        <v>1973</v>
      </c>
      <c r="F108" s="10" t="s">
        <v>15</v>
      </c>
      <c r="G108" s="10" t="s">
        <v>18</v>
      </c>
      <c r="H108" s="38" t="str">
        <f>IF(G108="МИКРО",IF(F108="муж",L108,M108),IF(G108="МИНИ",IF(F108="муж",N108,O108),IF(G108="Полумарафон",IF(F108="муж",P108,Q108),IF(G108="Марафон",IF(F108="муж",R108,S108)))))</f>
        <v>Мастерс 45+</v>
      </c>
      <c r="I108" s="33" t="s">
        <v>348</v>
      </c>
      <c r="L108" s="9" t="str">
        <f>IF($A$1-E108&lt;=6,"Дети до 6 лет","Уточнить")</f>
        <v>Уточнить</v>
      </c>
      <c r="M108" s="9" t="str">
        <f>IF($A$1-E108&lt;=6,"Дети до 6 лет","Уточнить")</f>
        <v>Уточнить</v>
      </c>
      <c r="N108" s="9" t="str">
        <f>IF($A$1-E108&gt;=15,"Open мужчины -15 лет и старше",IF($A$1-E108&gt;=12,"Начинающие мальчики -12-14 лет",IF($A$1-E108&gt;=9,"Мальчики - 9-11 лет",IF($A$1-E108&lt;=8,"Младшие мальчики до 8 лет","Уточнить"))))</f>
        <v>Open мужчины -15 лет и старше</v>
      </c>
      <c r="O108" s="9" t="str">
        <f>IF($A$1-E108&gt;=15,"Open женщины 15+",IF($A$1-E108&gt;=12,"Девушки -12-14 лет",IF($A$1-E108&gt;=9,"Начинающие девочки - 9-11 лет",IF($A$1-E108&lt;=8,"Девочки до 8 лет","Уточнить"))))</f>
        <v>Open женщины 15+</v>
      </c>
      <c r="P108" s="9" t="str">
        <f>IF($A$1-E108&gt;=45,"Мастерс 45+",IF($A$1-E108&gt;=24,"Элита мужчины 24-44 года",IF($A$1-E108&gt;=17,"U23 - 17-23 года",IF($A$1-E108&gt;=14,"Юноши 14-16 лет",IF($A$1-E108&lt;=13,"Мальчики до 13 лет","Уточнить")))))</f>
        <v>Мастерс 45+</v>
      </c>
      <c r="Q108" s="9" t="str">
        <f>IF($A$1-E108&gt;=17,"Элита женщины 17+","Уточнить")</f>
        <v>Элита женщины 17+</v>
      </c>
      <c r="R108" s="9" t="str">
        <f>IF($A$1-E108&gt;=45,"Мастерс 45++",IF($A$1-E108&gt;=17,"Open «Элита» мужчины 17+","Уточнить"))</f>
        <v>Мастерс 45++</v>
      </c>
      <c r="S108" s="9" t="str">
        <f>IF($A$1-E108&gt;=17,"Open «Элита» женщины 17+","Уточнить")</f>
        <v>Open «Элита» женщины 17+</v>
      </c>
    </row>
    <row r="109" spans="2:19" ht="12.75" hidden="1">
      <c r="B109" s="30">
        <v>812</v>
      </c>
      <c r="C109" s="29" t="s">
        <v>276</v>
      </c>
      <c r="D109" s="29" t="s">
        <v>69</v>
      </c>
      <c r="E109" s="30">
        <v>1958</v>
      </c>
      <c r="F109" s="29" t="s">
        <v>15</v>
      </c>
      <c r="G109" s="29" t="s">
        <v>18</v>
      </c>
      <c r="H109" s="30" t="str">
        <f>IF(G109="МИКРО",IF(F109="муж",L109,M109),IF(G109="МИНИ",IF(F109="муж",N109,O109),IF(G109="Полумарафон",IF(F109="муж",P109,Q109),IF(G109="Марафон",IF(F109="муж",R109,S109)))))</f>
        <v>Мастерс 45+</v>
      </c>
      <c r="I109" s="33" t="s">
        <v>370</v>
      </c>
      <c r="L109" s="17" t="str">
        <f>IF($A$1-E109&lt;=6,"Дети до 6 лет","Уточнить")</f>
        <v>Уточнить</v>
      </c>
      <c r="M109" s="17" t="str">
        <f>IF($A$1-E109&lt;=6,"Дети до 6 лет","Уточнить")</f>
        <v>Уточнить</v>
      </c>
      <c r="N109" s="17" t="str">
        <f>IF($A$1-E109&gt;=15,"Open мужчины -15 лет и старше",IF($A$1-E109&gt;=12,"Начинающие мальчики -12-14 лет",IF($A$1-E109&gt;=9,"Мальчики - 9-11 лет",IF($A$1-E109&lt;=8,"Младшие мальчики до 8 лет","Уточнить"))))</f>
        <v>Open мужчины -15 лет и старше</v>
      </c>
      <c r="O109" s="17" t="str">
        <f>IF($A$1-E109&gt;=15,"Open женщины 15+",IF($A$1-E109&gt;=12,"Девушки -12-14 лет",IF($A$1-E109&gt;=9,"Начинающие девочки - 9-11 лет",IF($A$1-E109&lt;=8,"Девочки до 8 лет","Уточнить"))))</f>
        <v>Open женщины 15+</v>
      </c>
      <c r="P109" s="17" t="str">
        <f>IF($A$1-E109&gt;=45,"Мастерс 45+",IF($A$1-E109&gt;=24,"Элита мужчины 24-44 года",IF($A$1-E109&gt;=17,"U23 - 17-23 года",IF($A$1-E109&gt;=14,"Юноши 14-16 лет",IF($A$1-E109&lt;=13,"Мальчики до 13 лет","Уточнить")))))</f>
        <v>Мастерс 45+</v>
      </c>
      <c r="Q109" s="17" t="str">
        <f>IF($A$1-E109&gt;=17,"Элита женщины 17+","Уточнить")</f>
        <v>Элита женщины 17+</v>
      </c>
      <c r="R109" s="17" t="str">
        <f>IF($A$1-E109&gt;=45,"Мастерс 45++",IF($A$1-E109&gt;=17,"Open «Элита» мужчины 17+","Уточнить"))</f>
        <v>Мастерс 45++</v>
      </c>
      <c r="S109" s="17" t="str">
        <f>IF($A$1-E109&gt;=17,"Open «Элита» женщины 17+","Уточнить")</f>
        <v>Open «Элита» женщины 17+</v>
      </c>
    </row>
    <row r="110" spans="2:19" ht="12.75" hidden="1">
      <c r="B110" s="10">
        <v>833</v>
      </c>
      <c r="C110" s="10" t="s">
        <v>225</v>
      </c>
      <c r="D110" s="10" t="s">
        <v>226</v>
      </c>
      <c r="E110" s="10">
        <v>1970</v>
      </c>
      <c r="F110" s="10" t="s">
        <v>15</v>
      </c>
      <c r="G110" s="10" t="s">
        <v>18</v>
      </c>
      <c r="H110" s="38" t="str">
        <f>IF(G110="МИКРО",IF(F110="муж",L110,M110),IF(G110="МИНИ",IF(F110="муж",N110,O110),IF(G110="Полумарафон",IF(F110="муж",P110,Q110),IF(G110="Марафон",IF(F110="муж",R110,S110)))))</f>
        <v>Мастерс 45+</v>
      </c>
      <c r="I110" s="33" t="s">
        <v>360</v>
      </c>
      <c r="L110" s="17" t="str">
        <f>IF($A$1-E110&lt;=6,"Дети до 6 лет","Уточнить")</f>
        <v>Уточнить</v>
      </c>
      <c r="M110" s="17" t="str">
        <f>IF($A$1-E110&lt;=6,"Дети до 6 лет","Уточнить")</f>
        <v>Уточнить</v>
      </c>
      <c r="N110" s="17" t="str">
        <f>IF($A$1-E110&gt;=15,"Open мужчины -15 лет и старше",IF($A$1-E110&gt;=12,"Начинающие мальчики -12-14 лет",IF($A$1-E110&gt;=9,"Мальчики - 9-11 лет",IF($A$1-E110&lt;=8,"Младшие мальчики до 8 лет","Уточнить"))))</f>
        <v>Open мужчины -15 лет и старше</v>
      </c>
      <c r="O110" s="17" t="str">
        <f>IF($A$1-E110&gt;=15,"Open женщины 15+",IF($A$1-E110&gt;=12,"Девушки -12-14 лет",IF($A$1-E110&gt;=9,"Начинающие девочки - 9-11 лет",IF($A$1-E110&lt;=8,"Девочки до 8 лет","Уточнить"))))</f>
        <v>Open женщины 15+</v>
      </c>
      <c r="P110" s="17" t="str">
        <f>IF($A$1-E110&gt;=45,"Мастерс 45+",IF($A$1-E110&gt;=24,"Элита мужчины 24-44 года",IF($A$1-E110&gt;=17,"U23 - 17-23 года",IF($A$1-E110&gt;=14,"Юноши 14-16 лет",IF($A$1-E110&lt;=13,"Мальчики до 13 лет","Уточнить")))))</f>
        <v>Мастерс 45+</v>
      </c>
      <c r="Q110" s="17" t="str">
        <f>IF($A$1-E110&gt;=17,"Элита женщины 17+","Уточнить")</f>
        <v>Элита женщины 17+</v>
      </c>
      <c r="R110" s="17" t="str">
        <f>IF($A$1-E110&gt;=45,"Мастерс 45++",IF($A$1-E110&gt;=17,"Open «Элита» мужчины 17+","Уточнить"))</f>
        <v>Мастерс 45++</v>
      </c>
      <c r="S110" s="17" t="str">
        <f>IF($A$1-E110&gt;=17,"Open «Элита» женщины 17+","Уточнить")</f>
        <v>Open «Элита» женщины 17+</v>
      </c>
    </row>
    <row r="111" spans="2:19" ht="12.75" hidden="1">
      <c r="B111" s="10">
        <v>901</v>
      </c>
      <c r="C111" s="10" t="s">
        <v>119</v>
      </c>
      <c r="D111" s="10" t="s">
        <v>45</v>
      </c>
      <c r="E111" s="10">
        <v>1998</v>
      </c>
      <c r="F111" s="10" t="s">
        <v>15</v>
      </c>
      <c r="G111" s="10" t="s">
        <v>18</v>
      </c>
      <c r="H111" s="38" t="str">
        <f>IF(G111="МИКРО",IF(F111="муж",L111,M111),IF(G111="МИНИ",IF(F111="муж",N111,O111),IF(G111="Полумарафон",IF(F111="муж",P111,Q111),IF(G111="Марафон",IF(F111="муж",R111,S111)))))</f>
        <v>U23 - 17-23 года</v>
      </c>
      <c r="I111" s="33" t="s">
        <v>322</v>
      </c>
      <c r="L111" s="9" t="str">
        <f>IF($A$1-E111&lt;=6,"Дети до 6 лет","Уточнить")</f>
        <v>Уточнить</v>
      </c>
      <c r="M111" s="9" t="str">
        <f>IF($A$1-E111&lt;=6,"Дети до 6 лет","Уточнить")</f>
        <v>Уточнить</v>
      </c>
      <c r="N111" s="9" t="str">
        <f>IF($A$1-E111&gt;=15,"Open мужчины - от 15 лет",IF($A$1-E111&gt;=12,"Начинающие мальчики -12-14 лет",IF($A$1-E111&gt;=9,"Мальчики - 9-11 лет",IF($A$1-E111&lt;=8,"Младшие мальчики до 8 лет","Уточнить"))))</f>
        <v>Open мужчины - от 15 лет</v>
      </c>
      <c r="O111" s="9" t="str">
        <f>IF($A$1-E111&gt;=15,"Open женщины 15+",IF($A$1-E111&gt;=12,"Девушки -12-14 лет",IF($A$1-E111&gt;=9,"Начинающие девочки - 9-11 лет",IF($A$1-E111&lt;=8,"Девочки до 8 лет","Уточнить"))))</f>
        <v>Open женщины 15+</v>
      </c>
      <c r="P111" s="9" t="str">
        <f>IF($A$1-E111&gt;=45,"Мастерс 45+",IF($A$1-E111&gt;=24,"Элита мужчины 24-44 года",IF($A$1-E111&gt;=17,"U23 - 17-23 года",IF($A$1-E111&gt;=14,"Юноши 14-16 лет",IF($A$1-E111&lt;=13,"Мальчики до 13 лет","Уточнить")))))</f>
        <v>U23 - 17-23 года</v>
      </c>
      <c r="Q111" s="9" t="str">
        <f>IF($A$1-E111&gt;=17,"Элита женщины 17+","Уточнить")</f>
        <v>Элита женщины 17+</v>
      </c>
      <c r="R111" s="9" t="str">
        <f>IF($A$1-E111&gt;=45,"Мастерс 45++",IF($A$1-E111&gt;=17,"Open «Элита» мужчины 17+","Уточнить"))</f>
        <v>Open «Элита» мужчины 17+</v>
      </c>
      <c r="S111" s="9" t="str">
        <f>IF($A$1-E111&gt;=17,"Open «Элита» женщины 17+","Уточнить")</f>
        <v>Open «Элита» женщины 17+</v>
      </c>
    </row>
    <row r="112" spans="2:19" ht="12.75" hidden="1">
      <c r="B112" s="10">
        <v>1021</v>
      </c>
      <c r="C112" s="10" t="s">
        <v>222</v>
      </c>
      <c r="D112" s="10" t="s">
        <v>25</v>
      </c>
      <c r="E112" s="10">
        <v>2004</v>
      </c>
      <c r="F112" s="10" t="s">
        <v>15</v>
      </c>
      <c r="G112" s="10" t="s">
        <v>18</v>
      </c>
      <c r="H112" s="38" t="str">
        <f>IF(G112="МИКРО",IF(F112="муж",L112,M112),IF(G112="МИНИ",IF(F112="муж",N112,O112),IF(G112="Полумарафон",IF(F112="муж",P112,Q112),IF(G112="Марафон",IF(F112="муж",R112,S112)))))</f>
        <v>Юноши 14-16 лет</v>
      </c>
      <c r="I112" s="33" t="s">
        <v>366</v>
      </c>
      <c r="L112" s="17" t="str">
        <f>IF($A$1-E112&lt;=6,"Дети до 6 лет","Уточнить")</f>
        <v>Уточнить</v>
      </c>
      <c r="M112" s="17" t="str">
        <f>IF($A$1-E112&lt;=6,"Дети до 6 лет","Уточнить")</f>
        <v>Уточнить</v>
      </c>
      <c r="N112" s="17" t="str">
        <f>IF($A$1-E112&gt;=15,"Open мужчины -15 лет и старше",IF($A$1-E112&gt;=12,"Начинающие мальчики -12-14 лет",IF($A$1-E112&gt;=9,"Мальчики - 9-11 лет",IF($A$1-E112&lt;=8,"Младшие мальчики до 8 лет","Уточнить"))))</f>
        <v>Open мужчины -15 лет и старше</v>
      </c>
      <c r="O112" s="17" t="str">
        <f>IF($A$1-E112&gt;=15,"Open женщины 15+",IF($A$1-E112&gt;=12,"Девушки -12-14 лет",IF($A$1-E112&gt;=9,"Начинающие девочки - 9-11 лет",IF($A$1-E112&lt;=8,"Девочки до 8 лет","Уточнить"))))</f>
        <v>Open женщины 15+</v>
      </c>
      <c r="P112" s="17" t="str">
        <f>IF($A$1-E112&gt;=45,"Мастерс 45+",IF($A$1-E112&gt;=24,"Элита мужчины 24-44 года",IF($A$1-E112&gt;=17,"U23 - 17-23 года",IF($A$1-E112&gt;=14,"Юноши 14-16 лет",IF($A$1-E112&lt;=13,"Мальчики до 13 лет","Уточнить")))))</f>
        <v>Юноши 14-16 лет</v>
      </c>
      <c r="Q112" s="17" t="str">
        <f>IF($A$1-E112&gt;=17,"Элита женщины 17+","Уточнить")</f>
        <v>Уточнить</v>
      </c>
      <c r="R112" s="17" t="str">
        <f>IF($A$1-E112&gt;=45,"Мастерс 45++",IF($A$1-E112&gt;=17,"Open «Элита» мужчины 17+","Уточнить"))</f>
        <v>Уточнить</v>
      </c>
      <c r="S112" s="17" t="str">
        <f>IF($A$1-E112&gt;=17,"Open «Элита» женщины 17+","Уточнить")</f>
        <v>Уточнить</v>
      </c>
    </row>
    <row r="113" spans="2:19" ht="12.75" hidden="1">
      <c r="B113" s="10">
        <v>920</v>
      </c>
      <c r="C113" s="10" t="s">
        <v>43</v>
      </c>
      <c r="D113" s="10" t="s">
        <v>44</v>
      </c>
      <c r="E113" s="10">
        <v>1978</v>
      </c>
      <c r="F113" s="10" t="s">
        <v>15</v>
      </c>
      <c r="G113" s="10" t="s">
        <v>18</v>
      </c>
      <c r="H113" s="38" t="str">
        <f>IF(G113="МИКРО",IF(F113="муж",L113,M113),IF(G113="МИНИ",IF(F113="муж",N113,O113),IF(G113="Полумарафон",IF(F113="муж",P113,Q113),IF(G113="Марафон",IF(F113="муж",R113,S113)))))</f>
        <v>Элита мужчины 24-44 года</v>
      </c>
      <c r="I113" s="33" t="s">
        <v>361</v>
      </c>
      <c r="L113" s="9" t="str">
        <f>IF($A$1-E113&lt;=6,"Дети до 6 лет","Уточнить")</f>
        <v>Уточнить</v>
      </c>
      <c r="M113" s="9" t="str">
        <f>IF($A$1-E113&lt;=6,"Дети до 6 лет","Уточнить")</f>
        <v>Уточнить</v>
      </c>
      <c r="N113" s="9" t="str">
        <f>IF($A$1-E113&gt;=15,"Open мужчины - от 15 лет",IF($A$1-E113&gt;=12,"Начинающие мальчики -12-14 лет",IF($A$1-E113&gt;=9,"Мальчики - 9-11 лет",IF($A$1-E113&lt;=8,"Младшие мальчики до 8 лет","Уточнить"))))</f>
        <v>Open мужчины - от 15 лет</v>
      </c>
      <c r="O113" s="9" t="str">
        <f>IF($A$1-E113&gt;=15,"Open женщины 15+",IF($A$1-E113&gt;=12,"Девушки -12-14 лет",IF($A$1-E113&gt;=9,"Начинающие девочки - 9-11 лет",IF($A$1-E113&lt;=8,"Девочки до 8 лет","Уточнить"))))</f>
        <v>Open женщины 15+</v>
      </c>
      <c r="P113" s="9" t="str">
        <f>IF($A$1-E113&gt;=45,"Мастерс 45+",IF($A$1-E113&gt;=24,"Элита мужчины 24-44 года",IF($A$1-E113&gt;=17,"U23 - 17-23 года",IF($A$1-E113&gt;=14,"Юноши 14-16 лет",IF($A$1-E113&lt;=13,"Мальчики до 13 лет","Уточнить")))))</f>
        <v>Элита мужчины 24-44 года</v>
      </c>
      <c r="Q113" s="9" t="str">
        <f>IF($A$1-E113&gt;=17,"Элита женщины 17+","Уточнить")</f>
        <v>Элита женщины 17+</v>
      </c>
      <c r="R113" s="9" t="str">
        <f>IF($A$1-E113&gt;=45,"Мастерс 45++",IF($A$1-E113&gt;=17,"Open «Элита» мужчины 17+","Уточнить"))</f>
        <v>Open «Элита» мужчины 17+</v>
      </c>
      <c r="S113" s="9" t="str">
        <f>IF($A$1-E113&gt;=17,"Open «Элита» женщины 17+","Уточнить")</f>
        <v>Open «Элита» женщины 17+</v>
      </c>
    </row>
    <row r="114" spans="2:19" ht="12.75" hidden="1">
      <c r="B114" s="10">
        <v>935</v>
      </c>
      <c r="C114" s="10" t="s">
        <v>216</v>
      </c>
      <c r="D114" s="10" t="s">
        <v>45</v>
      </c>
      <c r="E114" s="10">
        <v>1980</v>
      </c>
      <c r="F114" s="10" t="s">
        <v>15</v>
      </c>
      <c r="G114" s="10" t="s">
        <v>18</v>
      </c>
      <c r="H114" s="38" t="str">
        <f>IF(G114="МИКРО",IF(F114="муж",L114,M114),IF(G114="МИНИ",IF(F114="муж",N114,O114),IF(G114="Полумарафон",IF(F114="муж",P114,Q114),IF(G114="Марафон",IF(F114="муж",R114,S114)))))</f>
        <v>Элита мужчины 24-44 года</v>
      </c>
      <c r="I114" s="33" t="s">
        <v>340</v>
      </c>
      <c r="L114" s="17" t="str">
        <f>IF($A$1-E114&lt;=6,"Дети до 6 лет","Уточнить")</f>
        <v>Уточнить</v>
      </c>
      <c r="M114" s="17" t="str">
        <f>IF($A$1-E114&lt;=6,"Дети до 6 лет","Уточнить")</f>
        <v>Уточнить</v>
      </c>
      <c r="N114" s="17" t="str">
        <f>IF($A$1-E114&gt;=15,"Open мужчины -15 лет и старше",IF($A$1-E114&gt;=12,"Начинающие мальчики -12-14 лет",IF($A$1-E114&gt;=9,"Мальчики - 9-11 лет",IF($A$1-E114&lt;=8,"Младшие мальчики до 8 лет","Уточнить"))))</f>
        <v>Open мужчины -15 лет и старше</v>
      </c>
      <c r="O114" s="17" t="str">
        <f>IF($A$1-E114&gt;=15,"Open женщины 15+",IF($A$1-E114&gt;=12,"Девушки -12-14 лет",IF($A$1-E114&gt;=9,"Начинающие девочки - 9-11 лет",IF($A$1-E114&lt;=8,"Девочки до 8 лет","Уточнить"))))</f>
        <v>Open женщины 15+</v>
      </c>
      <c r="P114" s="17" t="str">
        <f>IF($A$1-E114&gt;=45,"Мастерс 45+",IF($A$1-E114&gt;=24,"Элита мужчины 24-44 года",IF($A$1-E114&gt;=17,"U23 - 17-23 года",IF($A$1-E114&gt;=14,"Юноши 14-16 лет",IF($A$1-E114&lt;=13,"Мальчики до 13 лет","Уточнить")))))</f>
        <v>Элита мужчины 24-44 года</v>
      </c>
      <c r="Q114" s="17" t="str">
        <f>IF($A$1-E114&gt;=17,"Элита женщины 17+","Уточнить")</f>
        <v>Элита женщины 17+</v>
      </c>
      <c r="R114" s="17" t="str">
        <f>IF($A$1-E114&gt;=45,"Мастерс 45++",IF($A$1-E114&gt;=17,"Open «Элита» мужчины 17+","Уточнить"))</f>
        <v>Open «Элита» мужчины 17+</v>
      </c>
      <c r="S114" s="17" t="str">
        <f>IF($A$1-E114&gt;=17,"Open «Элита» женщины 17+","Уточнить")</f>
        <v>Open «Элита» женщины 17+</v>
      </c>
    </row>
    <row r="115" spans="2:19" ht="12.75" hidden="1">
      <c r="B115" s="10">
        <v>944</v>
      </c>
      <c r="C115" s="10" t="s">
        <v>127</v>
      </c>
      <c r="D115" s="10" t="s">
        <v>128</v>
      </c>
      <c r="E115" s="10">
        <v>1986</v>
      </c>
      <c r="F115" s="10" t="s">
        <v>15</v>
      </c>
      <c r="G115" s="10" t="s">
        <v>18</v>
      </c>
      <c r="H115" s="38" t="str">
        <f>IF(G115="МИКРО",IF(F115="муж",L115,M115),IF(G115="МИНИ",IF(F115="муж",N115,O115),IF(G115="Полумарафон",IF(F115="муж",P115,Q115),IF(G115="Марафон",IF(F115="муж",R115,S115)))))</f>
        <v>Элита мужчины 24-44 года</v>
      </c>
      <c r="I115" s="33" t="s">
        <v>336</v>
      </c>
      <c r="L115" s="9" t="str">
        <f>IF($A$1-E115&lt;=6,"Дети до 6 лет","Уточнить")</f>
        <v>Уточнить</v>
      </c>
      <c r="M115" s="9" t="str">
        <f>IF($A$1-E115&lt;=6,"Дети до 6 лет","Уточнить")</f>
        <v>Уточнить</v>
      </c>
      <c r="N115" s="9" t="str">
        <f>IF($A$1-E115&gt;=15,"Open мужчины - от 15 лет",IF($A$1-E115&gt;=12,"Начинающие мальчики -12-14 лет",IF($A$1-E115&gt;=9,"Мальчики - 9-11 лет",IF($A$1-E115&lt;=8,"Младшие мальчики до 8 лет","Уточнить"))))</f>
        <v>Open мужчины - от 15 лет</v>
      </c>
      <c r="O115" s="9" t="str">
        <f>IF($A$1-E115&gt;=15,"Open женщины 15+",IF($A$1-E115&gt;=12,"Девушки -12-14 лет",IF($A$1-E115&gt;=9,"Начинающие девочки - 9-11 лет",IF($A$1-E115&lt;=8,"Девочки до 8 лет","Уточнить"))))</f>
        <v>Open женщины 15+</v>
      </c>
      <c r="P115" s="9" t="str">
        <f>IF($A$1-E115&gt;=45,"Мастерс 45+",IF($A$1-E115&gt;=24,"Элита мужчины 24-44 года",IF($A$1-E115&gt;=17,"U23 - 17-23 года",IF($A$1-E115&gt;=14,"Юноши 14-16 лет",IF($A$1-E115&lt;=13,"Мальчики до 13 лет","Уточнить")))))</f>
        <v>Элита мужчины 24-44 года</v>
      </c>
      <c r="Q115" s="9" t="str">
        <f>IF($A$1-E115&gt;=17,"Элита женщины 17+","Уточнить")</f>
        <v>Элита женщины 17+</v>
      </c>
      <c r="R115" s="9" t="str">
        <f>IF($A$1-E115&gt;=45,"Мастерс 45++",IF($A$1-E115&gt;=17,"Open «Элита» мужчины 17+","Уточнить"))</f>
        <v>Open «Элита» мужчины 17+</v>
      </c>
      <c r="S115" s="9" t="str">
        <f>IF($A$1-E115&gt;=17,"Open «Элита» женщины 17+","Уточнить")</f>
        <v>Open «Элита» женщины 17+</v>
      </c>
    </row>
    <row r="116" spans="2:19" ht="12.75" hidden="1">
      <c r="B116" s="10">
        <v>969</v>
      </c>
      <c r="C116" s="10" t="s">
        <v>39</v>
      </c>
      <c r="D116" s="10" t="s">
        <v>29</v>
      </c>
      <c r="E116" s="10">
        <v>1982</v>
      </c>
      <c r="F116" s="10" t="s">
        <v>15</v>
      </c>
      <c r="G116" s="10" t="s">
        <v>18</v>
      </c>
      <c r="H116" s="38" t="str">
        <f>IF(G116="МИКРО",IF(F116="муж",L116,M116),IF(G116="МИНИ",IF(F116="муж",N116,O116),IF(G116="Полумарафон",IF(F116="муж",P116,Q116),IF(G116="Марафон",IF(F116="муж",R116,S116)))))</f>
        <v>Элита мужчины 24-44 года</v>
      </c>
      <c r="I116" s="33" t="s">
        <v>364</v>
      </c>
      <c r="L116" s="9" t="str">
        <f>IF($A$1-E116&lt;=6,"Дети до 6 лет","Уточнить")</f>
        <v>Уточнить</v>
      </c>
      <c r="M116" s="9" t="str">
        <f>IF($A$1-E116&lt;=6,"Дети до 6 лет","Уточнить")</f>
        <v>Уточнить</v>
      </c>
      <c r="N116" s="9" t="str">
        <f>IF($A$1-E116&gt;=15,"Open мужчины -15 лет и старше",IF($A$1-E116&gt;=12,"Начинающие мальчики -12-14 лет",IF($A$1-E116&gt;=9,"Мальчики - 9-11 лет",IF($A$1-E116&lt;=8,"Младшие мальчики до 8 лет","Уточнить"))))</f>
        <v>Open мужчины -15 лет и старше</v>
      </c>
      <c r="O116" s="9" t="str">
        <f>IF($A$1-E116&gt;=15,"Open женщины 15+",IF($A$1-E116&gt;=12,"Девушки -12-14 лет",IF($A$1-E116&gt;=9,"Начинающие девочки - 9-11 лет",IF($A$1-E116&lt;=8,"Девочки до 8 лет","Уточнить"))))</f>
        <v>Open женщины 15+</v>
      </c>
      <c r="P116" s="9" t="str">
        <f>IF($A$1-E116&gt;=45,"Мастерс 45+",IF($A$1-E116&gt;=24,"Элита мужчины 24-44 года",IF($A$1-E116&gt;=17,"U23 - 17-23 года",IF($A$1-E116&gt;=14,"Юноши 14-16 лет",IF($A$1-E116&lt;=13,"Мальчики до 13 лет","Уточнить")))))</f>
        <v>Элита мужчины 24-44 года</v>
      </c>
      <c r="Q116" s="9" t="str">
        <f>IF($A$1-E116&gt;=17,"Элита женщины 17+","Уточнить")</f>
        <v>Элита женщины 17+</v>
      </c>
      <c r="R116" s="9" t="str">
        <f>IF($A$1-E116&gt;=45,"Мастерс 45++",IF($A$1-E116&gt;=17,"Open «Элита» мужчины 17+","Уточнить"))</f>
        <v>Open «Элита» мужчины 17+</v>
      </c>
      <c r="S116" s="9" t="str">
        <f>IF($A$1-E116&gt;=17,"Open «Элита» женщины 17+","Уточнить")</f>
        <v>Open «Элита» женщины 17+</v>
      </c>
    </row>
    <row r="117" spans="2:19" ht="12.75" hidden="1">
      <c r="B117" s="10">
        <v>979</v>
      </c>
      <c r="C117" s="10" t="s">
        <v>75</v>
      </c>
      <c r="D117" s="10" t="s">
        <v>76</v>
      </c>
      <c r="E117" s="10">
        <v>1977</v>
      </c>
      <c r="F117" s="10" t="s">
        <v>15</v>
      </c>
      <c r="G117" s="10" t="s">
        <v>18</v>
      </c>
      <c r="H117" s="38" t="str">
        <f>IF(G117="МИКРО",IF(F117="муж",L117,M117),IF(G117="МИНИ",IF(F117="муж",N117,O117),IF(G117="Полумарафон",IF(F117="муж",P117,Q117),IF(G117="Марафон",IF(F117="муж",R117,S117)))))</f>
        <v>Элита мужчины 24-44 года</v>
      </c>
      <c r="I117" s="33" t="s">
        <v>363</v>
      </c>
      <c r="L117" s="9" t="str">
        <f>IF($A$1-E117&lt;=6,"Дети до 6 лет","Уточнить")</f>
        <v>Уточнить</v>
      </c>
      <c r="M117" s="9" t="str">
        <f>IF($A$1-E117&lt;=6,"Дети до 6 лет","Уточнить")</f>
        <v>Уточнить</v>
      </c>
      <c r="N117" s="9" t="str">
        <f>IF($A$1-E117&gt;=15,"Open мужчины - от 15 лет",IF($A$1-E117&gt;=12,"Начинающие мальчики -12-14 лет",IF($A$1-E117&gt;=9,"Мальчики - 9-11 лет",IF($A$1-E117&lt;=8,"Младшие мальчики до 8 лет","Уточнить"))))</f>
        <v>Open мужчины - от 15 лет</v>
      </c>
      <c r="O117" s="9" t="str">
        <f>IF($A$1-E117&gt;=15,"Open женщины 15+",IF($A$1-E117&gt;=12,"Девушки -12-14 лет",IF($A$1-E117&gt;=9,"Начинающие девочки - 9-11 лет",IF($A$1-E117&lt;=8,"Девочки до 8 лет","Уточнить"))))</f>
        <v>Open женщины 15+</v>
      </c>
      <c r="P117" s="9" t="str">
        <f>IF($A$1-E117&gt;=45,"Мастерс 45+",IF($A$1-E117&gt;=24,"Элита мужчины 24-44 года",IF($A$1-E117&gt;=17,"U23 - 17-23 года",IF($A$1-E117&gt;=14,"Юноши 14-16 лет",IF($A$1-E117&lt;=13,"Мальчики до 13 лет","Уточнить")))))</f>
        <v>Элита мужчины 24-44 года</v>
      </c>
      <c r="Q117" s="9" t="str">
        <f>IF($A$1-E117&gt;=17,"Элита женщины 17+","Уточнить")</f>
        <v>Элита женщины 17+</v>
      </c>
      <c r="R117" s="9" t="str">
        <f>IF($A$1-E117&gt;=45,"Мастерс 45++",IF($A$1-E117&gt;=17,"Open «Элита» мужчины 17+","Уточнить"))</f>
        <v>Open «Элита» мужчины 17+</v>
      </c>
      <c r="S117" s="9" t="str">
        <f>IF($A$1-E117&gt;=17,"Open «Элита» женщины 17+","Уточнить")</f>
        <v>Open «Элита» женщины 17+</v>
      </c>
    </row>
    <row r="118" spans="2:19" ht="12.75" hidden="1">
      <c r="B118" s="10">
        <v>982</v>
      </c>
      <c r="C118" s="10" t="s">
        <v>108</v>
      </c>
      <c r="D118" s="10" t="s">
        <v>14</v>
      </c>
      <c r="E118" s="10">
        <v>1988</v>
      </c>
      <c r="F118" s="10" t="s">
        <v>15</v>
      </c>
      <c r="G118" s="10" t="s">
        <v>18</v>
      </c>
      <c r="H118" s="38" t="str">
        <f>IF(G118="МИКРО",IF(F118="муж",L118,M118),IF(G118="МИНИ",IF(F118="муж",N118,O118),IF(G118="Полумарафон",IF(F118="муж",P118,Q118),IF(G118="Марафон",IF(F118="муж",R118,S118)))))</f>
        <v>Элита мужчины 24-44 года</v>
      </c>
      <c r="I118" s="33" t="s">
        <v>326</v>
      </c>
      <c r="L118" s="9" t="str">
        <f>IF($A$1-E118&lt;=6,"Дети до 6 лет","Уточнить")</f>
        <v>Уточнить</v>
      </c>
      <c r="M118" s="9" t="str">
        <f>IF($A$1-E118&lt;=6,"Дети до 6 лет","Уточнить")</f>
        <v>Уточнить</v>
      </c>
      <c r="N118" s="9" t="str">
        <f>IF($A$1-E118&gt;=15,"Open мужчины -15 лет и старше",IF($A$1-E118&gt;=12,"Начинающие мальчики -12-14 лет",IF($A$1-E118&gt;=9,"Мальчики - 9-11 лет",IF($A$1-E118&lt;=8,"Младшие мальчики до 8 лет","Уточнить"))))</f>
        <v>Open мужчины -15 лет и старше</v>
      </c>
      <c r="O118" s="9" t="str">
        <f>IF($A$1-E118&gt;=15,"Open женщины 15+",IF($A$1-E118&gt;=12,"Девушки -12-14 лет",IF($A$1-E118&gt;=9,"Начинающие девочки - 9-11 лет",IF($A$1-E118&lt;=8,"Девочки до 8 лет","Уточнить"))))</f>
        <v>Open женщины 15+</v>
      </c>
      <c r="P118" s="9" t="str">
        <f>IF($A$1-E118&gt;=45,"Мастерс 45+",IF($A$1-E118&gt;=24,"Элита мужчины 24-44 года",IF($A$1-E118&gt;=17,"U23 - 17-23 года",IF($A$1-E118&gt;=14,"Юноши 14-16 лет",IF($A$1-E118&lt;=13,"Мальчики до 13 лет","Уточнить")))))</f>
        <v>Элита мужчины 24-44 года</v>
      </c>
      <c r="Q118" s="9" t="str">
        <f>IF($A$1-E118&gt;=17,"Элита женщины 17+","Уточнить")</f>
        <v>Элита женщины 17+</v>
      </c>
      <c r="R118" s="9" t="str">
        <f>IF($A$1-E118&gt;=45,"Мастерс 45++",IF($A$1-E118&gt;=17,"Open «Элита» мужчины 17+","Уточнить"))</f>
        <v>Open «Элита» мужчины 17+</v>
      </c>
      <c r="S118" s="9" t="str">
        <f>IF($A$1-E118&gt;=17,"Open «Элита» женщины 17+","Уточнить")</f>
        <v>Open «Элита» женщины 17+</v>
      </c>
    </row>
    <row r="119" spans="2:19" ht="12.75" hidden="1">
      <c r="B119" s="10">
        <v>987</v>
      </c>
      <c r="C119" s="10" t="s">
        <v>39</v>
      </c>
      <c r="D119" s="10" t="s">
        <v>40</v>
      </c>
      <c r="E119" s="10">
        <v>2006</v>
      </c>
      <c r="F119" s="10" t="s">
        <v>15</v>
      </c>
      <c r="G119" s="10" t="s">
        <v>18</v>
      </c>
      <c r="H119" s="38" t="str">
        <f>IF(G119="МИКРО",IF(F119="муж",L119,M119),IF(G119="МИНИ",IF(F119="муж",N119,O119),IF(G119="Полумарафон",IF(F119="муж",P119,Q119),IF(G119="Марафон",IF(F119="муж",R119,S119)))))</f>
        <v>Мальчики до 13 лет</v>
      </c>
      <c r="I119" s="33" t="s">
        <v>379</v>
      </c>
      <c r="L119" s="9" t="str">
        <f>IF($A$1-E119&lt;=6,"Дети до 6 лет","Уточнить")</f>
        <v>Уточнить</v>
      </c>
      <c r="M119" s="9" t="str">
        <f>IF($A$1-E119&lt;=6,"Дети до 6 лет","Уточнить")</f>
        <v>Уточнить</v>
      </c>
      <c r="N119" s="9" t="str">
        <f>IF($A$1-E119&gt;=15,"Open мужчины -15 лет и старше",IF($A$1-E119&gt;=12,"Начинающие мальчики -12-14 лет",IF($A$1-E119&gt;=9,"Мальчики - 9-11 лет",IF($A$1-E119&lt;=8,"Младшие мальчики до 8 лет","Уточнить"))))</f>
        <v>Начинающие мальчики -12-14 лет</v>
      </c>
      <c r="O119" s="9" t="str">
        <f>IF($A$1-E119&gt;=15,"Open женщины 15+",IF($A$1-E119&gt;=12,"Девушки -12-14 лет",IF($A$1-E119&gt;=9,"Начинающие девочки - 9-11 лет",IF($A$1-E119&lt;=8,"Девочки до 8 лет","Уточнить"))))</f>
        <v>Девушки -12-14 лет</v>
      </c>
      <c r="P119" s="9" t="str">
        <f>IF($A$1-E119&gt;=45,"Мастерс 45+",IF($A$1-E119&gt;=24,"Элита мужчины 24-44 года",IF($A$1-E119&gt;=17,"U23 - 17-23 года",IF($A$1-E119&gt;=14,"Юноши 14-16 лет",IF($A$1-E119&lt;=13,"Мальчики до 13 лет","Уточнить")))))</f>
        <v>Мальчики до 13 лет</v>
      </c>
      <c r="Q119" s="9" t="str">
        <f>IF($A$1-E119&gt;=17,"Элита женщины 17+","Уточнить")</f>
        <v>Уточнить</v>
      </c>
      <c r="R119" s="9" t="str">
        <f>IF($A$1-E119&gt;=45,"Мастерс 45++",IF($A$1-E119&gt;=17,"Open «Элита» мужчины 17+","Уточнить"))</f>
        <v>Уточнить</v>
      </c>
      <c r="S119" s="9" t="str">
        <f>IF($A$1-E119&gt;=17,"Open «Элита» женщины 17+","Уточнить")</f>
        <v>Уточнить</v>
      </c>
    </row>
    <row r="120" spans="2:19" ht="12.75" hidden="1">
      <c r="B120" s="10">
        <v>1014</v>
      </c>
      <c r="C120" s="10" t="s">
        <v>224</v>
      </c>
      <c r="D120" s="10" t="s">
        <v>17</v>
      </c>
      <c r="E120" s="10">
        <v>1979</v>
      </c>
      <c r="F120" s="10" t="s">
        <v>15</v>
      </c>
      <c r="G120" s="10" t="s">
        <v>18</v>
      </c>
      <c r="H120" s="38" t="str">
        <f>IF(G120="МИКРО",IF(F120="муж",L120,M120),IF(G120="МИНИ",IF(F120="муж",N120,O120),IF(G120="Полумарафон",IF(F120="муж",P120,Q120),IF(G120="Марафон",IF(F120="муж",R120,S120)))))</f>
        <v>Элита мужчины 24-44 года</v>
      </c>
      <c r="I120" s="33" t="s">
        <v>402</v>
      </c>
      <c r="L120" s="17" t="str">
        <f>IF($A$1-E120&lt;=6,"Дети до 6 лет","Уточнить")</f>
        <v>Уточнить</v>
      </c>
      <c r="M120" s="17" t="str">
        <f>IF($A$1-E120&lt;=6,"Дети до 6 лет","Уточнить")</f>
        <v>Уточнить</v>
      </c>
      <c r="N120" s="17" t="str">
        <f>IF($A$1-E120&gt;=15,"Open мужчины -15 лет и старше",IF($A$1-E120&gt;=12,"Начинающие мальчики -12-14 лет",IF($A$1-E120&gt;=9,"Мальчики - 9-11 лет",IF($A$1-E120&lt;=8,"Младшие мальчики до 8 лет","Уточнить"))))</f>
        <v>Open мужчины -15 лет и старше</v>
      </c>
      <c r="O120" s="17" t="str">
        <f>IF($A$1-E120&gt;=15,"Open женщины 15+",IF($A$1-E120&gt;=12,"Девушки -12-14 лет",IF($A$1-E120&gt;=9,"Начинающие девочки - 9-11 лет",IF($A$1-E120&lt;=8,"Девочки до 8 лет","Уточнить"))))</f>
        <v>Open женщины 15+</v>
      </c>
      <c r="P120" s="17" t="str">
        <f>IF($A$1-E120&gt;=45,"Мастерс 45+",IF($A$1-E120&gt;=24,"Элита мужчины 24-44 года",IF($A$1-E120&gt;=17,"U23 - 17-23 года",IF($A$1-E120&gt;=14,"Юноши 14-16 лет",IF($A$1-E120&lt;=13,"Мальчики до 13 лет","Уточнить")))))</f>
        <v>Элита мужчины 24-44 года</v>
      </c>
      <c r="Q120" s="17" t="str">
        <f>IF($A$1-E120&gt;=17,"Элита женщины 17+","Уточнить")</f>
        <v>Элита женщины 17+</v>
      </c>
      <c r="R120" s="17" t="str">
        <f>IF($A$1-E120&gt;=45,"Мастерс 45++",IF($A$1-E120&gt;=17,"Open «Элита» мужчины 17+","Уточнить"))</f>
        <v>Open «Элита» мужчины 17+</v>
      </c>
      <c r="S120" s="17" t="str">
        <f>IF($A$1-E120&gt;=17,"Open «Элита» женщины 17+","Уточнить")</f>
        <v>Open «Элита» женщины 17+</v>
      </c>
    </row>
    <row r="121" spans="2:19" ht="12.75" hidden="1">
      <c r="B121" s="27">
        <v>1015</v>
      </c>
      <c r="C121" s="10" t="s">
        <v>74</v>
      </c>
      <c r="D121" s="10" t="s">
        <v>20</v>
      </c>
      <c r="E121" s="10">
        <v>1984</v>
      </c>
      <c r="F121" s="10" t="s">
        <v>21</v>
      </c>
      <c r="G121" s="10" t="s">
        <v>18</v>
      </c>
      <c r="H121" s="30" t="str">
        <f>IF(G121="МИКРО",IF(F121="муж",L121,M121),IF(G121="МИНИ",IF(F121="муж",N121,O121),IF(G121="Полумарафон",IF(F121="муж",P121,Q121),IF(G121="Марафон",IF(F121="муж",R121,S121)))))</f>
        <v>Элита женщины 17+</v>
      </c>
      <c r="I121" s="33" t="s">
        <v>424</v>
      </c>
      <c r="L121" s="9" t="str">
        <f>IF($A$1-E121&lt;=6,"Дети до 6 лет","Уточнить")</f>
        <v>Уточнить</v>
      </c>
      <c r="M121" s="9" t="str">
        <f>IF($A$1-E121&lt;=6,"Дети до 6 лет","Уточнить")</f>
        <v>Уточнить</v>
      </c>
      <c r="N121" s="9" t="str">
        <f>IF($A$1-E121&gt;=15,"Open мужчины -15 лет и старше",IF($A$1-E121&gt;=12,"Начинающие мальчики -12-14 лет",IF($A$1-E121&gt;=9,"Мальчики - 9-11 лет",IF($A$1-E121&lt;=8,"Младшие мальчики до 8 лет","Уточнить"))))</f>
        <v>Open мужчины -15 лет и старше</v>
      </c>
      <c r="O121" s="9" t="str">
        <f>IF($A$1-E121&gt;=15,"Open женщины 15+",IF($A$1-E121&gt;=12,"Девушки -12-14 лет",IF($A$1-E121&gt;=9,"Начинающие девочки - 9-11 лет",IF($A$1-E121&lt;=8,"Девочки до 8 лет","Уточнить"))))</f>
        <v>Open женщины 15+</v>
      </c>
      <c r="P121" s="9" t="str">
        <f>IF($A$1-E121&gt;=45,"Мастерс 45+",IF($A$1-E121&gt;=24,"Элита мужчины 24-44 года",IF($A$1-E121&gt;=17,"U23 - 17-23 года",IF($A$1-E121&gt;=14,"Юноши 14-16 лет",IF($A$1-E121&lt;=13,"Мальчики до 13 лет","Уточнить")))))</f>
        <v>Элита мужчины 24-44 года</v>
      </c>
      <c r="Q121" s="9" t="str">
        <f>IF($A$1-E121&gt;=17,"Элита женщины 17+","Уточнить")</f>
        <v>Элита женщины 17+</v>
      </c>
      <c r="R121" s="9" t="str">
        <f>IF($A$1-E121&gt;=45,"Мастерс 45++",IF($A$1-E121&gt;=17,"Open «Элита» мужчины 17+","Уточнить"))</f>
        <v>Open «Элита» мужчины 17+</v>
      </c>
      <c r="S121" s="9" t="str">
        <f>IF($A$1-E121&gt;=17,"Open «Элита» женщины 17+","Уточнить")</f>
        <v>Open «Элита» женщины 17+</v>
      </c>
    </row>
    <row r="122" spans="2:19" ht="12.75" hidden="1">
      <c r="B122" s="27">
        <v>1016</v>
      </c>
      <c r="C122" s="10" t="s">
        <v>30</v>
      </c>
      <c r="D122" s="10" t="s">
        <v>29</v>
      </c>
      <c r="E122" s="10">
        <v>1983</v>
      </c>
      <c r="F122" s="10" t="s">
        <v>15</v>
      </c>
      <c r="G122" s="30" t="s">
        <v>18</v>
      </c>
      <c r="H122" s="8" t="str">
        <f>IF(G122="МИКРО",IF(F122="муж",L122,M122),IF(G122="МИНИ",IF(F122="муж",N122,O122),IF(G122="Полумарафон",IF(F122="муж",P122,Q122),IF(G122="Марафон",IF(F122="муж",R122,S122)))))</f>
        <v>Элита мужчины 24-44 года</v>
      </c>
      <c r="I122" s="29" t="s">
        <v>405</v>
      </c>
      <c r="J122" s="29"/>
      <c r="L122" s="9" t="str">
        <f>IF($A$1-E122&lt;=6,"Дети до 6 лет","Уточнить")</f>
        <v>Уточнить</v>
      </c>
      <c r="M122" s="9" t="str">
        <f>IF($A$1-E122&lt;=6,"Дети до 6 лет","Уточнить")</f>
        <v>Уточнить</v>
      </c>
      <c r="N122" s="9" t="str">
        <f>IF($A$1-E122&gt;=15,"Open мужчины -15 лет и старше",IF($A$1-E122&gt;=12,"Начинающие мальчики -12-14 лет",IF($A$1-E122&gt;=9,"Мальчики - 9-11 лет",IF($A$1-E122&lt;=8,"Младшие мальчики до 8 лет","Уточнить"))))</f>
        <v>Open мужчины -15 лет и старше</v>
      </c>
      <c r="O122" s="9" t="str">
        <f>IF($A$1-E122&gt;=15,"Open женщины 15+",IF($A$1-E122&gt;=12,"Девушки -12-14 лет",IF($A$1-E122&gt;=9,"Начинающие девочки - 9-11 лет",IF($A$1-E122&lt;=8,"Девочки до 8 лет","Уточнить"))))</f>
        <v>Open женщины 15+</v>
      </c>
      <c r="P122" s="9" t="str">
        <f>IF($A$1-E122&gt;=45,"Мастерс 45+",IF($A$1-E122&gt;=24,"Элита мужчины 24-44 года",IF($A$1-E122&gt;=17,"U23 - 17-23 года",IF($A$1-E122&gt;=14,"Юноши 14-16 лет",IF($A$1-E122&lt;=13,"Мальчики до 13 лет","Уточнить")))))</f>
        <v>Элита мужчины 24-44 года</v>
      </c>
      <c r="Q122" s="9" t="str">
        <f>IF($A$1-E122&gt;=17,"Элита женщины 17+","Уточнить")</f>
        <v>Элита женщины 17+</v>
      </c>
      <c r="R122" s="9" t="str">
        <f>IF($A$1-E122&gt;=45,"Мастерс 45++",IF($A$1-E122&gt;=17,"Open «Элита» мужчины 17+","Уточнить"))</f>
        <v>Open «Элита» мужчины 17+</v>
      </c>
      <c r="S122" s="9" t="str">
        <f>IF($A$1-E122&gt;=17,"Open «Элита» женщины 17+","Уточнить")</f>
        <v>Open «Элита» женщины 17+</v>
      </c>
    </row>
    <row r="123" spans="2:19" ht="12.75" hidden="1">
      <c r="B123" s="10">
        <v>1017</v>
      </c>
      <c r="C123" s="10" t="s">
        <v>140</v>
      </c>
      <c r="D123" s="10" t="s">
        <v>227</v>
      </c>
      <c r="E123" s="10">
        <v>1973</v>
      </c>
      <c r="F123" s="10" t="s">
        <v>15</v>
      </c>
      <c r="G123" s="10" t="s">
        <v>18</v>
      </c>
      <c r="H123" s="38" t="str">
        <f>IF(G123="МИКРО",IF(F123="муж",L123,M123),IF(G123="МИНИ",IF(F123="муж",N123,O123),IF(G123="Полумарафон",IF(F123="муж",P123,Q123),IF(G123="Марафон",IF(F123="муж",R123,S123)))))</f>
        <v>Мастерс 45+</v>
      </c>
      <c r="I123" s="33" t="s">
        <v>346</v>
      </c>
      <c r="J123" s="27"/>
      <c r="L123" s="17" t="str">
        <f>IF($A$1-E123&lt;=6,"Дети до 6 лет","Уточнить")</f>
        <v>Уточнить</v>
      </c>
      <c r="M123" s="17" t="str">
        <f>IF($A$1-E123&lt;=6,"Дети до 6 лет","Уточнить")</f>
        <v>Уточнить</v>
      </c>
      <c r="N123" s="17" t="str">
        <f>IF($A$1-E123&gt;=15,"Open мужчины -15 лет и старше",IF($A$1-E123&gt;=12,"Начинающие мальчики -12-14 лет",IF($A$1-E123&gt;=9,"Мальчики - 9-11 лет",IF($A$1-E123&lt;=8,"Младшие мальчики до 8 лет","Уточнить"))))</f>
        <v>Open мужчины -15 лет и старше</v>
      </c>
      <c r="O123" s="17" t="str">
        <f>IF($A$1-E123&gt;=15,"Open женщины 15+",IF($A$1-E123&gt;=12,"Девушки -12-14 лет",IF($A$1-E123&gt;=9,"Начинающие девочки - 9-11 лет",IF($A$1-E123&lt;=8,"Девочки до 8 лет","Уточнить"))))</f>
        <v>Open женщины 15+</v>
      </c>
      <c r="P123" s="17" t="str">
        <f>IF($A$1-E123&gt;=45,"Мастерс 45+",IF($A$1-E123&gt;=24,"Элита мужчины 24-44 года",IF($A$1-E123&gt;=17,"U23 - 17-23 года",IF($A$1-E123&gt;=14,"Юноши 14-16 лет",IF($A$1-E123&lt;=13,"Мальчики до 13 лет","Уточнить")))))</f>
        <v>Мастерс 45+</v>
      </c>
      <c r="Q123" s="17" t="str">
        <f>IF($A$1-E123&gt;=17,"Элита женщины 17+","Уточнить")</f>
        <v>Элита женщины 17+</v>
      </c>
      <c r="R123" s="17" t="str">
        <f>IF($A$1-E123&gt;=45,"Мастерс 45++",IF($A$1-E123&gt;=17,"Open «Элита» мужчины 17+","Уточнить"))</f>
        <v>Мастерс 45++</v>
      </c>
      <c r="S123" s="17" t="str">
        <f>IF($A$1-E123&gt;=17,"Open «Элита» женщины 17+","Уточнить")</f>
        <v>Open «Элита» женщины 17+</v>
      </c>
    </row>
    <row r="124" spans="2:19" ht="12.75" hidden="1">
      <c r="B124">
        <v>1019</v>
      </c>
      <c r="C124" s="10" t="s">
        <v>19</v>
      </c>
      <c r="D124" s="10" t="s">
        <v>20</v>
      </c>
      <c r="E124" s="10">
        <v>1984</v>
      </c>
      <c r="F124" s="10" t="s">
        <v>21</v>
      </c>
      <c r="G124" s="10" t="s">
        <v>18</v>
      </c>
      <c r="H124" s="30" t="str">
        <f>IF(G124="МИКРО",IF(F124="муж",L124,M124),IF(G124="МИНИ",IF(F124="муж",N124,O124),IF(G124="Полумарафон",IF(F124="муж",P124,Q124),IF(G124="Марафон",IF(F124="муж",R124,S124)))))</f>
        <v>Элита женщины 17+</v>
      </c>
      <c r="I124" s="33" t="s">
        <v>390</v>
      </c>
      <c r="L124" s="9" t="str">
        <f>IF($A$1-E124&lt;=6,"Дети до 6 лет","Уточнить")</f>
        <v>Уточнить</v>
      </c>
      <c r="M124" s="9" t="str">
        <f>IF($A$1-E124&lt;=6,"Дети до 6 лет","Уточнить")</f>
        <v>Уточнить</v>
      </c>
      <c r="N124" s="9" t="str">
        <f>IF($A$1-E124&gt;=15,"Open мужчины -15 лет и старше",IF($A$1-E124&gt;=12,"Начинающие мальчики -12-14 лет",IF($A$1-E124&gt;=9,"Мальчики - 9-11 лет",IF($A$1-E124&lt;=8,"Младшие мальчики до 8 лет","Уточнить"))))</f>
        <v>Open мужчины -15 лет и старше</v>
      </c>
      <c r="O124" s="9" t="str">
        <f>IF($A$1-E124&gt;=15,"Open женщины 15+",IF($A$1-E124&gt;=12,"Девушки -12-14 лет",IF($A$1-E124&gt;=9,"Начинающие девочки - 9-11 лет",IF($A$1-E124&lt;=8,"Девочки до 8 лет","Уточнить"))))</f>
        <v>Open женщины 15+</v>
      </c>
      <c r="P124" s="9" t="str">
        <f>IF($A$1-E124&gt;=45,"Мастерс 45+",IF($A$1-E124&gt;=24,"Элита мужчины 24-44 года",IF($A$1-E124&gt;=17,"U23 - 17-23 года",IF($A$1-E124&gt;=14,"Юноши 14-16 лет",IF($A$1-E124&lt;=13,"Мальчики до 13 лет","Уточнить")))))</f>
        <v>Элита мужчины 24-44 года</v>
      </c>
      <c r="Q124" s="9" t="str">
        <f>IF($A$1-E124&gt;=17,"Элита женщины 17+","Уточнить")</f>
        <v>Элита женщины 17+</v>
      </c>
      <c r="R124" s="9" t="str">
        <f>IF($A$1-E124&gt;=45,"Мастерс 45++",IF($A$1-E124&gt;=17,"Open «Элита» мужчины 17+","Уточнить"))</f>
        <v>Open «Элита» мужчины 17+</v>
      </c>
      <c r="S124" s="9" t="str">
        <f>IF($A$1-E124&gt;=17,"Open «Элита» женщины 17+","Уточнить")</f>
        <v>Open «Элита» женщины 17+</v>
      </c>
    </row>
    <row r="125" spans="2:19" ht="12.75" hidden="1">
      <c r="B125" s="10">
        <v>1020</v>
      </c>
      <c r="C125" s="10" t="s">
        <v>173</v>
      </c>
      <c r="D125" s="10" t="s">
        <v>86</v>
      </c>
      <c r="E125" s="10">
        <v>1955</v>
      </c>
      <c r="F125" s="10" t="s">
        <v>15</v>
      </c>
      <c r="G125" s="10" t="s">
        <v>18</v>
      </c>
      <c r="H125" s="30" t="str">
        <f>IF(G125="МИКРО",IF(F125="муж",L125,M125),IF(G125="МИНИ",IF(F125="муж",N125,O125),IF(G125="Полумарафон",IF(F125="муж",P125,Q125),IF(G125="Марафон",IF(F125="муж",R125,S125)))))</f>
        <v>Мастерс 45+</v>
      </c>
      <c r="I125" s="33" t="s">
        <v>383</v>
      </c>
      <c r="L125" s="9" t="str">
        <f>IF($A$1-E125&lt;=6,"Дети до 6 лет","Уточнить")</f>
        <v>Уточнить</v>
      </c>
      <c r="M125" s="9" t="str">
        <f>IF($A$1-E125&lt;=6,"Дети до 6 лет","Уточнить")</f>
        <v>Уточнить</v>
      </c>
      <c r="N125" s="9" t="str">
        <f>IF($A$1-E125&gt;=15,"Open мужчины -15 лет и старше",IF($A$1-E125&gt;=12,"Начинающие мальчики -12-14 лет",IF($A$1-E125&gt;=9,"Мальчики - 9-11 лет",IF($A$1-E125&lt;=8,"Младшие мальчики до 8 лет","Уточнить"))))</f>
        <v>Open мужчины -15 лет и старше</v>
      </c>
      <c r="O125" s="9" t="str">
        <f>IF($A$1-E125&gt;=15,"Open женщины 15+",IF($A$1-E125&gt;=12,"Девушки -12-14 лет",IF($A$1-E125&gt;=9,"Начинающие девочки - 9-11 лет",IF($A$1-E125&lt;=8,"Девочки до 8 лет","Уточнить"))))</f>
        <v>Open женщины 15+</v>
      </c>
      <c r="P125" s="9" t="str">
        <f>IF($A$1-E125&gt;=45,"Мастерс 45+",IF($A$1-E125&gt;=24,"Элита мужчины 24-44 года",IF($A$1-E125&gt;=17,"U23 - 17-23 года",IF($A$1-E125&gt;=14,"Юноши 14-16 лет",IF($A$1-E125&lt;=13,"Мальчики до 13 лет","Уточнить")))))</f>
        <v>Мастерс 45+</v>
      </c>
      <c r="Q125" s="9" t="str">
        <f>IF($A$1-E125&gt;=17,"Элита женщины 17+","Уточнить")</f>
        <v>Элита женщины 17+</v>
      </c>
      <c r="R125" s="9" t="str">
        <f>IF($A$1-E125&gt;=45,"Мастерс 45++",IF($A$1-E125&gt;=17,"Open «Элита» мужчины 17+","Уточнить"))</f>
        <v>Мастерс 45++</v>
      </c>
      <c r="S125" s="9" t="str">
        <f>IF($A$1-E125&gt;=17,"Open «Элита» женщины 17+","Уточнить")</f>
        <v>Open «Элита» женщины 17+</v>
      </c>
    </row>
    <row r="126" spans="2:19" ht="12.75" hidden="1">
      <c r="B126" s="10">
        <v>1036</v>
      </c>
      <c r="C126" s="10" t="s">
        <v>234</v>
      </c>
      <c r="D126" s="10" t="s">
        <v>235</v>
      </c>
      <c r="E126" s="10">
        <v>2005</v>
      </c>
      <c r="F126" s="10" t="s">
        <v>15</v>
      </c>
      <c r="G126" s="10" t="s">
        <v>18</v>
      </c>
      <c r="H126" s="30" t="str">
        <f>IF(G126="МИКРО",IF(F126="муж",L126,M126),IF(G126="МИНИ",IF(F126="муж",N126,O126),IF(G126="Полумарафон",IF(F126="муж",P126,Q126),IF(G126="Марафон",IF(F126="муж",R126,S126)))))</f>
        <v>Юноши 14-16 лет</v>
      </c>
      <c r="I126" s="33" t="s">
        <v>371</v>
      </c>
      <c r="L126" s="9" t="str">
        <f>IF($A$1-E126&lt;=6,"Дети до 6 лет","Уточнить")</f>
        <v>Уточнить</v>
      </c>
      <c r="M126" s="9" t="str">
        <f>IF($A$1-E126&lt;=6,"Дети до 6 лет","Уточнить")</f>
        <v>Уточнить</v>
      </c>
      <c r="N126" s="9" t="str">
        <f>IF($A$1-E126&gt;=15,"Open мужчины -15 лет и старше",IF($A$1-E126&gt;=12,"Начинающие мальчики -12-14 лет",IF($A$1-E126&gt;=9,"Мальчики - 9-11 лет",IF($A$1-E126&lt;=8,"Младшие мальчики до 8 лет","Уточнить"))))</f>
        <v>Начинающие мальчики -12-14 лет</v>
      </c>
      <c r="O126" s="9" t="str">
        <f>IF($A$1-E126&gt;=15,"Open женщины 15+",IF($A$1-E126&gt;=12,"Девушки -12-14 лет",IF($A$1-E126&gt;=9,"Начинающие девочки - 9-11 лет",IF($A$1-E126&lt;=8,"Девочки до 8 лет","Уточнить"))))</f>
        <v>Девушки -12-14 лет</v>
      </c>
      <c r="P126" s="9" t="str">
        <f>IF($A$1-E126&gt;=45,"Мастерс 45+",IF($A$1-E126&gt;=24,"Элита мужчины 24-44 года",IF($A$1-E126&gt;=17,"U23 - 17-23 года",IF($A$1-E126&gt;=14,"Юноши 14-16 лет",IF($A$1-E126&lt;=13,"Мальчики до 13 лет","Уточнить")))))</f>
        <v>Юноши 14-16 лет</v>
      </c>
      <c r="Q126" s="9" t="str">
        <f>IF($A$1-E126&gt;=17,"Элита женщины 17+","Уточнить")</f>
        <v>Уточнить</v>
      </c>
      <c r="R126" s="9" t="str">
        <f>IF($A$1-E126&gt;=45,"Мастерс 45++",IF($A$1-E126&gt;=17,"Open «Элита» мужчины 17+","Уточнить"))</f>
        <v>Уточнить</v>
      </c>
      <c r="S126" s="9" t="str">
        <f>IF($A$1-E126&gt;=17,"Open «Элита» женщины 17+","Уточнить")</f>
        <v>Уточнить</v>
      </c>
    </row>
    <row r="127" spans="2:19" ht="12.75" hidden="1">
      <c r="B127" s="10">
        <v>1025</v>
      </c>
      <c r="C127" s="10" t="s">
        <v>22</v>
      </c>
      <c r="D127" s="10" t="s">
        <v>23</v>
      </c>
      <c r="E127" s="10">
        <v>2003</v>
      </c>
      <c r="F127" s="10" t="s">
        <v>15</v>
      </c>
      <c r="G127" s="10" t="s">
        <v>18</v>
      </c>
      <c r="H127" s="38" t="str">
        <f>IF(G127="МИКРО",IF(F127="муж",L127,M127),IF(G127="МИНИ",IF(F127="муж",N127,O127),IF(G127="Полумарафон",IF(F127="муж",P127,Q127),IF(G127="Марафон",IF(F127="муж",R127,S127)))))</f>
        <v>Юноши 14-16 лет</v>
      </c>
      <c r="I127" s="33" t="s">
        <v>375</v>
      </c>
      <c r="L127" s="9" t="str">
        <f>IF($A$1-E127&lt;=6,"Дети до 6 лет","Уточнить")</f>
        <v>Уточнить</v>
      </c>
      <c r="M127" s="9" t="str">
        <f>IF($A$1-E127&lt;=6,"Дети до 6 лет","Уточнить")</f>
        <v>Уточнить</v>
      </c>
      <c r="N127" s="9" t="str">
        <f>IF($A$1-E127&gt;=15,"Open мужчины -15 лет и старше",IF($A$1-E127&gt;=12,"Начинающие мальчики -12-14 лет",IF($A$1-E127&gt;=9,"Мальчики - 9-11 лет",IF($A$1-E127&lt;=8,"Младшие мальчики до 8 лет","Уточнить"))))</f>
        <v>Open мужчины -15 лет и старше</v>
      </c>
      <c r="O127" s="9" t="str">
        <f>IF($A$1-E127&gt;=15,"Open женщины 15+",IF($A$1-E127&gt;=12,"Девушки -12-14 лет",IF($A$1-E127&gt;=9,"Начинающие девочки - 9-11 лет",IF($A$1-E127&lt;=8,"Девочки до 8 лет","Уточнить"))))</f>
        <v>Open женщины 15+</v>
      </c>
      <c r="P127" s="9" t="str">
        <f>IF($A$1-E127&gt;=45,"Мастерс 45+",IF($A$1-E127&gt;=24,"Элита мужчины 24-44 года",IF($A$1-E127&gt;=17,"U23 - 17-23 года",IF($A$1-E127&gt;=14,"Юноши 14-16 лет",IF($A$1-E127&lt;=13,"Мальчики до 13 лет","Уточнить")))))</f>
        <v>Юноши 14-16 лет</v>
      </c>
      <c r="Q127" s="9" t="str">
        <f>IF($A$1-E127&gt;=17,"Элита женщины 17+","Уточнить")</f>
        <v>Уточнить</v>
      </c>
      <c r="R127" s="9" t="str">
        <f>IF($A$1-E127&gt;=45,"Мастерс 45++",IF($A$1-E127&gt;=17,"Open «Элита» мужчины 17+","Уточнить"))</f>
        <v>Уточнить</v>
      </c>
      <c r="S127" s="9" t="str">
        <f>IF($A$1-E127&gt;=17,"Open «Элита» женщины 17+","Уточнить")</f>
        <v>Уточнить</v>
      </c>
    </row>
    <row r="128" spans="2:19" ht="12.75" hidden="1">
      <c r="B128" s="27">
        <v>1024</v>
      </c>
      <c r="C128" s="10" t="s">
        <v>123</v>
      </c>
      <c r="D128" s="10" t="s">
        <v>124</v>
      </c>
      <c r="E128" s="10">
        <v>1975</v>
      </c>
      <c r="F128" s="10" t="s">
        <v>15</v>
      </c>
      <c r="G128" s="10" t="s">
        <v>18</v>
      </c>
      <c r="H128" s="38" t="str">
        <f>IF(G128="МИКРО",IF(F128="муж",L128,M128),IF(G128="МИНИ",IF(F128="муж",N128,O128),IF(G128="Полумарафон",IF(F128="муж",P128,Q128),IF(G128="Марафон",IF(F128="муж",R128,S128)))))</f>
        <v>Элита мужчины 24-44 года</v>
      </c>
      <c r="I128" s="33" t="s">
        <v>385</v>
      </c>
      <c r="L128" s="9" t="str">
        <f>IF($A$1-E128&lt;=6,"Дети до 6 лет","Уточнить")</f>
        <v>Уточнить</v>
      </c>
      <c r="M128" s="9" t="str">
        <f>IF($A$1-E128&lt;=6,"Дети до 6 лет","Уточнить")</f>
        <v>Уточнить</v>
      </c>
      <c r="N128" s="9" t="str">
        <f>IF($A$1-E128&gt;=15,"Open мужчины -15 лет и старше",IF($A$1-E128&gt;=12,"Начинающие мальчики -12-14 лет",IF($A$1-E128&gt;=9,"Мальчики - 9-11 лет",IF($A$1-E128&lt;=8,"Младшие мальчики до 8 лет","Уточнить"))))</f>
        <v>Open мужчины -15 лет и старше</v>
      </c>
      <c r="O128" s="9" t="str">
        <f>IF($A$1-E128&gt;=15,"Open женщины 15+",IF($A$1-E128&gt;=12,"Девушки -12-14 лет",IF($A$1-E128&gt;=9,"Начинающие девочки - 9-11 лет",IF($A$1-E128&lt;=8,"Девочки до 8 лет","Уточнить"))))</f>
        <v>Open женщины 15+</v>
      </c>
      <c r="P128" s="9" t="str">
        <f>IF($A$1-E128&gt;=45,"Мастерс 45+",IF($A$1-E128&gt;=24,"Элита мужчины 24-44 года",IF($A$1-E128&gt;=17,"U23 - 17-23 года",IF($A$1-E128&gt;=14,"Юноши 14-16 лет",IF($A$1-E128&lt;=13,"Мальчики до 13 лет","Уточнить")))))</f>
        <v>Элита мужчины 24-44 года</v>
      </c>
      <c r="Q128" s="9" t="str">
        <f>IF($A$1-E128&gt;=17,"Элита женщины 17+","Уточнить")</f>
        <v>Элита женщины 17+</v>
      </c>
      <c r="R128" s="9" t="str">
        <f>IF($A$1-E128&gt;=45,"Мастерс 45++",IF($A$1-E128&gt;=17,"Open «Элита» мужчины 17+","Уточнить"))</f>
        <v>Open «Элита» мужчины 17+</v>
      </c>
      <c r="S128" s="9" t="str">
        <f>IF($A$1-E128&gt;=17,"Open «Элита» женщины 17+","Уточнить")</f>
        <v>Open «Элита» женщины 17+</v>
      </c>
    </row>
    <row r="129" spans="1:19" ht="12.75" hidden="1">
      <c r="B129" s="30">
        <v>1060</v>
      </c>
      <c r="C129" s="29" t="s">
        <v>273</v>
      </c>
      <c r="D129" s="29" t="s">
        <v>23</v>
      </c>
      <c r="E129" s="30">
        <v>2005</v>
      </c>
      <c r="F129" s="29" t="s">
        <v>15</v>
      </c>
      <c r="G129" s="29" t="s">
        <v>18</v>
      </c>
      <c r="H129" s="30" t="str">
        <f>IF(G129="МИКРО",IF(F129="муж",L129,M129),IF(G129="МИНИ",IF(F129="муж",N129,O129),IF(G129="Полумарафон",IF(F129="муж",P129,Q129),IF(G129="Марафон",IF(F129="муж",R129,S129)))))</f>
        <v>Юноши 14-16 лет</v>
      </c>
      <c r="I129" s="33" t="s">
        <v>323</v>
      </c>
      <c r="L129" s="9" t="str">
        <f>IF($A$1-E129&lt;=6,"Дети до 6 лет","Уточнить")</f>
        <v>Уточнить</v>
      </c>
      <c r="M129" s="9" t="str">
        <f>IF($A$1-E129&lt;=6,"Дети до 6 лет","Уточнить")</f>
        <v>Уточнить</v>
      </c>
      <c r="N129" s="9" t="str">
        <f>IF($A$1-E129&gt;=15,"Open мужчины -15 лет и старше",IF($A$1-E129&gt;=12,"Начинающие мальчики -12-14 лет",IF($A$1-E129&gt;=9,"Мальчики - 9-11 лет",IF($A$1-E129&lt;=8,"Младшие мальчики до 8 лет","Уточнить"))))</f>
        <v>Начинающие мальчики -12-14 лет</v>
      </c>
      <c r="O129" s="9" t="str">
        <f>IF($A$1-E129&gt;=15,"Open женщины 15+",IF($A$1-E129&gt;=12,"Девушки -12-14 лет",IF($A$1-E129&gt;=9,"Начинающие девочки - 9-11 лет",IF($A$1-E129&lt;=8,"Девочки до 8 лет","Уточнить"))))</f>
        <v>Девушки -12-14 лет</v>
      </c>
      <c r="P129" s="9" t="str">
        <f>IF($A$1-E129&gt;=45,"Мастерс 45+",IF($A$1-E129&gt;=24,"Элита мужчины 24-44 года",IF($A$1-E129&gt;=17,"U23 - 17-23 года",IF($A$1-E129&gt;=14,"Юноши 14-16 лет",IF($A$1-E129&lt;=13,"Мальчики до 13 лет","Уточнить")))))</f>
        <v>Юноши 14-16 лет</v>
      </c>
      <c r="Q129" s="9" t="str">
        <f>IF($A$1-E129&gt;=17,"Элита женщины 17+","Уточнить")</f>
        <v>Уточнить</v>
      </c>
      <c r="R129" s="9" t="str">
        <f>IF($A$1-E129&gt;=45,"Мастерс 45++",IF($A$1-E129&gt;=17,"Open «Элита» мужчины 17+","Уточнить"))</f>
        <v>Уточнить</v>
      </c>
      <c r="S129" s="9" t="str">
        <f>IF($A$1-E129&gt;=17,"Open «Элита» женщины 17+","Уточнить")</f>
        <v>Уточнить</v>
      </c>
    </row>
    <row r="130" spans="1:19" ht="12.75" hidden="1">
      <c r="B130" s="27">
        <v>1027</v>
      </c>
      <c r="C130" s="10" t="s">
        <v>155</v>
      </c>
      <c r="D130" s="10" t="s">
        <v>25</v>
      </c>
      <c r="E130" s="10">
        <v>1979</v>
      </c>
      <c r="F130" s="10" t="s">
        <v>15</v>
      </c>
      <c r="G130" s="10" t="s">
        <v>18</v>
      </c>
      <c r="H130" s="38" t="str">
        <f>IF(G130="МИКРО",IF(F130="муж",L130,M130),IF(G130="МИНИ",IF(F130="муж",N130,O130),IF(G130="Полумарафон",IF(F130="муж",P130,Q130),IF(G130="Марафон",IF(F130="муж",R130,S130)))))</f>
        <v>Элита мужчины 24-44 года</v>
      </c>
      <c r="L130" s="9" t="str">
        <f>IF($A$1-E130&lt;=6,"Дети до 6 лет","Уточнить")</f>
        <v>Уточнить</v>
      </c>
      <c r="M130" s="9" t="str">
        <f>IF($A$1-E130&lt;=6,"Дети до 6 лет","Уточнить")</f>
        <v>Уточнить</v>
      </c>
      <c r="N130" s="9" t="str">
        <f>IF($A$1-E130&gt;=15,"Open мужчины -15 лет и старше",IF($A$1-E130&gt;=12,"Начинающие мальчики -12-14 лет",IF($A$1-E130&gt;=9,"Мальчики - 9-11 лет",IF($A$1-E130&lt;=8,"Младшие мальчики до 8 лет","Уточнить"))))</f>
        <v>Open мужчины -15 лет и старше</v>
      </c>
      <c r="O130" s="9" t="str">
        <f>IF($A$1-E130&gt;=15,"Open женщины 15+",IF($A$1-E130&gt;=12,"Девушки -12-14 лет",IF($A$1-E130&gt;=9,"Начинающие девочки - 9-11 лет",IF($A$1-E130&lt;=8,"Девочки до 8 лет","Уточнить"))))</f>
        <v>Open женщины 15+</v>
      </c>
      <c r="P130" s="9" t="str">
        <f>IF($A$1-E130&gt;=45,"Мастерс 45+",IF($A$1-E130&gt;=24,"Элита мужчины 24-44 года",IF($A$1-E130&gt;=17,"U23 - 17-23 года",IF($A$1-E130&gt;=14,"Юноши 14-16 лет",IF($A$1-E130&lt;=13,"Мальчики до 13 лет","Уточнить")))))</f>
        <v>Элита мужчины 24-44 года</v>
      </c>
      <c r="Q130" s="9" t="str">
        <f>IF($A$1-E130&gt;=17,"Элита женщины 17+","Уточнить")</f>
        <v>Элита женщины 17+</v>
      </c>
      <c r="R130" s="9" t="str">
        <f>IF($A$1-E130&gt;=45,"Мастерс 45++",IF($A$1-E130&gt;=17,"Open «Элита» мужчины 17+","Уточнить"))</f>
        <v>Open «Элита» мужчины 17+</v>
      </c>
      <c r="S130" s="9" t="str">
        <f>IF($A$1-E130&gt;=17,"Open «Элита» женщины 17+","Уточнить")</f>
        <v>Open «Элита» женщины 17+</v>
      </c>
    </row>
    <row r="131" spans="1:19" ht="12.75" hidden="1">
      <c r="B131" s="27">
        <v>1028</v>
      </c>
      <c r="C131" s="10" t="s">
        <v>169</v>
      </c>
      <c r="D131" s="10" t="s">
        <v>17</v>
      </c>
      <c r="E131" s="10">
        <v>1970</v>
      </c>
      <c r="F131" s="10" t="s">
        <v>15</v>
      </c>
      <c r="G131" s="10" t="s">
        <v>18</v>
      </c>
      <c r="H131" s="30" t="str">
        <f>IF(G131="МИКРО",IF(F131="муж",L131,M131),IF(G131="МИНИ",IF(F131="муж",N131,O131),IF(G131="Полумарафон",IF(F131="муж",P131,Q131),IF(G131="Марафон",IF(F131="муж",R131,S131)))))</f>
        <v>Мастерс 45+</v>
      </c>
      <c r="I131" s="33" t="s">
        <v>330</v>
      </c>
      <c r="L131" s="9" t="str">
        <f>IF($A$1-E131&lt;=6,"Дети до 6 лет","Уточнить")</f>
        <v>Уточнить</v>
      </c>
      <c r="M131" s="9" t="str">
        <f>IF($A$1-E131&lt;=6,"Дети до 6 лет","Уточнить")</f>
        <v>Уточнить</v>
      </c>
      <c r="N131" s="9" t="str">
        <f>IF($A$1-E131&gt;=15,"Open мужчины -15 лет и старше",IF($A$1-E131&gt;=12,"Начинающие мальчики -12-14 лет",IF($A$1-E131&gt;=9,"Мальчики - 9-11 лет",IF($A$1-E131&lt;=8,"Младшие мальчики до 8 лет","Уточнить"))))</f>
        <v>Open мужчины -15 лет и старше</v>
      </c>
      <c r="O131" s="9" t="str">
        <f>IF($A$1-E131&gt;=15,"Open женщины 15+",IF($A$1-E131&gt;=12,"Девушки -12-14 лет",IF($A$1-E131&gt;=9,"Начинающие девочки - 9-11 лет",IF($A$1-E131&lt;=8,"Девочки до 8 лет","Уточнить"))))</f>
        <v>Open женщины 15+</v>
      </c>
      <c r="P131" s="9" t="str">
        <f>IF($A$1-E131&gt;=45,"Мастерс 45+",IF($A$1-E131&gt;=24,"Элита мужчины 24-44 года",IF($A$1-E131&gt;=17,"U23 - 17-23 года",IF($A$1-E131&gt;=14,"Юноши 14-16 лет",IF($A$1-E131&lt;=13,"Мальчики до 13 лет","Уточнить")))))</f>
        <v>Мастерс 45+</v>
      </c>
      <c r="Q131" s="9" t="str">
        <f>IF($A$1-E131&gt;=17,"Элита женщины 17+","Уточнить")</f>
        <v>Элита женщины 17+</v>
      </c>
      <c r="R131" s="9" t="str">
        <f>IF($A$1-E131&gt;=45,"Мастерс 45++",IF($A$1-E131&gt;=17,"Open «Элита» мужчины 17+","Уточнить"))</f>
        <v>Мастерс 45++</v>
      </c>
      <c r="S131" s="9" t="str">
        <f>IF($A$1-E131&gt;=17,"Open «Элита» женщины 17+","Уточнить")</f>
        <v>Open «Элита» женщины 17+</v>
      </c>
    </row>
    <row r="132" spans="1:19" ht="12.75" hidden="1">
      <c r="B132" s="30">
        <v>1029</v>
      </c>
      <c r="C132" s="10" t="s">
        <v>96</v>
      </c>
      <c r="D132" s="10" t="s">
        <v>29</v>
      </c>
      <c r="E132" s="10">
        <v>1982</v>
      </c>
      <c r="F132" s="10" t="s">
        <v>15</v>
      </c>
      <c r="G132" s="10" t="s">
        <v>18</v>
      </c>
      <c r="H132" s="38" t="str">
        <f>IF(G132="МИКРО",IF(F132="муж",L132,M132),IF(G132="МИНИ",IF(F132="муж",N132,O132),IF(G132="Полумарафон",IF(F132="муж",P132,Q132),IF(G132="Марафон",IF(F132="муж",R132,S132)))))</f>
        <v>Элита мужчины 24-44 года</v>
      </c>
      <c r="I132" s="33" t="s">
        <v>401</v>
      </c>
      <c r="L132" s="9" t="str">
        <f>IF($A$1-E132&lt;=6,"Дети до 6 лет","Уточнить")</f>
        <v>Уточнить</v>
      </c>
      <c r="M132" s="9" t="str">
        <f>IF($A$1-E132&lt;=6,"Дети до 6 лет","Уточнить")</f>
        <v>Уточнить</v>
      </c>
      <c r="N132" s="9" t="str">
        <f>IF($A$1-E132&gt;=15,"Open мужчины -15 лет и старше",IF($A$1-E132&gt;=12,"Начинающие мальчики -12-14 лет",IF($A$1-E132&gt;=9,"Мальчики - 9-11 лет",IF($A$1-E132&lt;=8,"Младшие мальчики до 8 лет","Уточнить"))))</f>
        <v>Open мужчины -15 лет и старше</v>
      </c>
      <c r="O132" s="9" t="str">
        <f>IF($A$1-E132&gt;=15,"Open женщины 15+",IF($A$1-E132&gt;=12,"Девушки -12-14 лет",IF($A$1-E132&gt;=9,"Начинающие девочки - 9-11 лет",IF($A$1-E132&lt;=8,"Девочки до 8 лет","Уточнить"))))</f>
        <v>Open женщины 15+</v>
      </c>
      <c r="P132" s="9" t="str">
        <f>IF($A$1-E132&gt;=45,"Мастерс 45+",IF($A$1-E132&gt;=24,"Элита мужчины 24-44 года",IF($A$1-E132&gt;=17,"U23 - 17-23 года",IF($A$1-E132&gt;=14,"Юноши 14-16 лет",IF($A$1-E132&lt;=13,"Мальчики до 13 лет","Уточнить")))))</f>
        <v>Элита мужчины 24-44 года</v>
      </c>
      <c r="Q132" s="9" t="str">
        <f>IF($A$1-E132&gt;=17,"Элита женщины 17+","Уточнить")</f>
        <v>Элита женщины 17+</v>
      </c>
      <c r="R132" s="9" t="str">
        <f>IF($A$1-E132&gt;=45,"Мастерс 45++",IF($A$1-E132&gt;=17,"Open «Элита» мужчины 17+","Уточнить"))</f>
        <v>Open «Элита» мужчины 17+</v>
      </c>
      <c r="S132" s="9" t="str">
        <f>IF($A$1-E132&gt;=17,"Open «Элита» женщины 17+","Уточнить")</f>
        <v>Open «Элита» женщины 17+</v>
      </c>
    </row>
    <row r="133" spans="1:19" ht="12.75" hidden="1">
      <c r="B133" s="10">
        <v>1030</v>
      </c>
      <c r="C133" s="10" t="s">
        <v>221</v>
      </c>
      <c r="D133" s="10" t="s">
        <v>86</v>
      </c>
      <c r="E133" s="10">
        <v>1976</v>
      </c>
      <c r="F133" s="10" t="s">
        <v>15</v>
      </c>
      <c r="G133" s="10" t="s">
        <v>18</v>
      </c>
      <c r="H133" s="30" t="str">
        <f>IF(G133="МИКРО",IF(F133="муж",L133,M133),IF(G133="МИНИ",IF(F133="муж",N133,O133),IF(G133="Полумарафон",IF(F133="муж",P133,Q133),IF(G133="Марафон",IF(F133="муж",R133,S133)))))</f>
        <v>Элита мужчины 24-44 года</v>
      </c>
      <c r="I133" s="33" t="s">
        <v>396</v>
      </c>
      <c r="L133" s="9" t="str">
        <f>IF($A$1-E133&lt;=6,"Дети до 6 лет","Уточнить")</f>
        <v>Уточнить</v>
      </c>
      <c r="M133" s="9" t="str">
        <f>IF($A$1-E133&lt;=6,"Дети до 6 лет","Уточнить")</f>
        <v>Уточнить</v>
      </c>
      <c r="N133" s="9" t="str">
        <f>IF($A$1-E133&gt;=15,"Open мужчины -15 лет и старше",IF($A$1-E133&gt;=12,"Начинающие мальчики -12-14 лет",IF($A$1-E133&gt;=9,"Мальчики - 9-11 лет",IF($A$1-E133&lt;=8,"Младшие мальчики до 8 лет","Уточнить"))))</f>
        <v>Open мужчины -15 лет и старше</v>
      </c>
      <c r="O133" s="9" t="str">
        <f>IF($A$1-E133&gt;=15,"Open женщины 15+",IF($A$1-E133&gt;=12,"Девушки -12-14 лет",IF($A$1-E133&gt;=9,"Начинающие девочки - 9-11 лет",IF($A$1-E133&lt;=8,"Девочки до 8 лет","Уточнить"))))</f>
        <v>Open женщины 15+</v>
      </c>
      <c r="P133" s="9" t="str">
        <f>IF($A$1-E133&gt;=45,"Мастерс 45+",IF($A$1-E133&gt;=24,"Элита мужчины 24-44 года",IF($A$1-E133&gt;=17,"U23 - 17-23 года",IF($A$1-E133&gt;=14,"Юноши 14-16 лет",IF($A$1-E133&lt;=13,"Мальчики до 13 лет","Уточнить")))))</f>
        <v>Элита мужчины 24-44 года</v>
      </c>
      <c r="Q133" s="9" t="str">
        <f>IF($A$1-E133&gt;=17,"Элита женщины 17+","Уточнить")</f>
        <v>Элита женщины 17+</v>
      </c>
      <c r="R133" s="9" t="str">
        <f>IF($A$1-E133&gt;=45,"Мастерс 45++",IF($A$1-E133&gt;=17,"Open «Элита» мужчины 17+","Уточнить"))</f>
        <v>Open «Элита» мужчины 17+</v>
      </c>
      <c r="S133" s="9" t="str">
        <f>IF($A$1-E133&gt;=17,"Open «Элита» женщины 17+","Уточнить")</f>
        <v>Open «Элита» женщины 17+</v>
      </c>
    </row>
    <row r="134" spans="1:19" ht="12.75" hidden="1">
      <c r="A134" s="6"/>
      <c r="B134" s="10">
        <v>1031</v>
      </c>
      <c r="C134" s="10" t="s">
        <v>163</v>
      </c>
      <c r="D134" s="10" t="s">
        <v>17</v>
      </c>
      <c r="E134" s="10">
        <v>1997</v>
      </c>
      <c r="F134" s="10" t="s">
        <v>15</v>
      </c>
      <c r="G134" s="10" t="s">
        <v>18</v>
      </c>
      <c r="H134" s="38" t="str">
        <f>IF(G134="МИКРО",IF(F134="муж",L134,M134),IF(G134="МИНИ",IF(F134="муж",N134,O134),IF(G134="ПОЛУМАРАФОН",IF(F134="муж",P134,Q134),IF(G134="Марафон",IF(F134="муж",R134,S134)))))</f>
        <v>U23 - 17-23 года</v>
      </c>
      <c r="I134" s="34" t="s">
        <v>329</v>
      </c>
      <c r="J134" s="14"/>
      <c r="K134" s="40"/>
      <c r="L134" s="15" t="str">
        <f>IF($A$1-E134&lt;=6,"Дети до 6 лет","Уточнить")</f>
        <v>Уточнить</v>
      </c>
      <c r="M134" s="15" t="str">
        <f>IF($A$1-E134&lt;=6,"Дети до 6 лет","Уточнить")</f>
        <v>Уточнить</v>
      </c>
      <c r="N134" s="9" t="str">
        <f>IF($A$1-E134&gt;=15,"Open мужчины -15 лет и старше",IF($A$1-E134&gt;=12,"Начинающие мальчики -12-14 лет",IF($A$1-E134&gt;=9,"Мальчики - 9-11 лет",IF($A$1-E134&lt;=8,"Младшие мальчики до 8 лет","Уточнить"))))</f>
        <v>Open мужчины -15 лет и старше</v>
      </c>
      <c r="O134" s="9" t="str">
        <f>IF($A$1-E134&gt;=15,"Open женщины 15+",IF($A$1-E134&gt;=12,"Девушки -12-14 лет",IF($A$1-E134&gt;=9,"Начинающие девочки - 9-11 лет",IF($A$1-E134&lt;=8,"Девочки до 8 лет","Уточнить"))))</f>
        <v>Open женщины 15+</v>
      </c>
      <c r="P134" s="9" t="str">
        <f>IF($A$1-E134&gt;=45,"Мастерс 45+",IF($A$1-E134&gt;=24,"Элита мужчины 24-44 года",IF($A$1-E134&gt;=17,"U23 - 17-23 года",IF($A$1-E134&gt;=14,"Юноши 14-16 лет",IF($A$1-E134&lt;=13,"Мальчики до 13 лет","Уточнить")))))</f>
        <v>U23 - 17-23 года</v>
      </c>
      <c r="Q134" s="9" t="str">
        <f>IF($A$1-E134&gt;=17,"Элита женщины 17+","Уточнить")</f>
        <v>Элита женщины 17+</v>
      </c>
      <c r="R134" s="9" t="str">
        <f>IF($A$1-E134&gt;=45,"Мастерс 45++",IF($A$1-E134&gt;=17,"Open «Элита» мужчины 17+","Уточнить"))</f>
        <v>Open «Элита» мужчины 17+</v>
      </c>
      <c r="S134" s="9" t="str">
        <f>IF($A$1-E134&gt;=17,"Open «Элита» женщины 17+","Уточнить")</f>
        <v>Open «Элита» женщины 17+</v>
      </c>
    </row>
    <row r="135" spans="1:19" ht="12.75" hidden="1">
      <c r="B135" s="30">
        <v>1032</v>
      </c>
      <c r="C135" s="29" t="s">
        <v>277</v>
      </c>
      <c r="D135" s="29" t="s">
        <v>17</v>
      </c>
      <c r="E135" s="30">
        <v>1983</v>
      </c>
      <c r="F135" s="29" t="s">
        <v>15</v>
      </c>
      <c r="G135" s="29" t="s">
        <v>18</v>
      </c>
      <c r="H135" s="30" t="str">
        <f>IF(G135="МИКРО",IF(F135="муж",L135,M135),IF(G135="МИНИ",IF(F135="муж",N135,O135),IF(G135="Полумарафон",IF(F135="муж",P135,Q135),IF(G135="Марафон",IF(F135="муж",R135,S135)))))</f>
        <v>Элита мужчины 24-44 года</v>
      </c>
      <c r="I135" s="33" t="s">
        <v>328</v>
      </c>
      <c r="L135" s="17" t="str">
        <f>IF($A$1-E135&lt;=6,"Дети до 6 лет","Уточнить")</f>
        <v>Уточнить</v>
      </c>
      <c r="M135" s="17" t="str">
        <f>IF($A$1-E135&lt;=6,"Дети до 6 лет","Уточнить")</f>
        <v>Уточнить</v>
      </c>
      <c r="N135" s="17" t="str">
        <f>IF($A$1-E135&gt;=15,"Open мужчины -15 лет и старше",IF($A$1-E135&gt;=12,"Начинающие мальчики -12-14 лет",IF($A$1-E135&gt;=9,"Мальчики - 9-11 лет",IF($A$1-E135&lt;=8,"Младшие мальчики до 8 лет","Уточнить"))))</f>
        <v>Open мужчины -15 лет и старше</v>
      </c>
      <c r="O135" s="17" t="str">
        <f>IF($A$1-E135&gt;=15,"Open женщины 15+",IF($A$1-E135&gt;=12,"Девушки -12-14 лет",IF($A$1-E135&gt;=9,"Начинающие девочки - 9-11 лет",IF($A$1-E135&lt;=8,"Девочки до 8 лет","Уточнить"))))</f>
        <v>Open женщины 15+</v>
      </c>
      <c r="P135" s="17" t="str">
        <f>IF($A$1-E135&gt;=45,"Мастерс 45+",IF($A$1-E135&gt;=24,"Элита мужчины 24-44 года",IF($A$1-E135&gt;=17,"U23 - 17-23 года",IF($A$1-E135&gt;=14,"Юноши 14-16 лет",IF($A$1-E135&lt;=13,"Мальчики до 13 лет","Уточнить")))))</f>
        <v>Элита мужчины 24-44 года</v>
      </c>
      <c r="Q135" s="17" t="str">
        <f>IF($A$1-E135&gt;=17,"Элита женщины 17+","Уточнить")</f>
        <v>Элита женщины 17+</v>
      </c>
      <c r="R135" s="17" t="str">
        <f>IF($A$1-E135&gt;=45,"Мастерс 45++",IF($A$1-E135&gt;=17,"Open «Элита» мужчины 17+","Уточнить"))</f>
        <v>Open «Элита» мужчины 17+</v>
      </c>
      <c r="S135" s="17" t="str">
        <f>IF($A$1-E135&gt;=17,"Open «Элита» женщины 17+","Уточнить")</f>
        <v>Open «Элита» женщины 17+</v>
      </c>
    </row>
    <row r="136" spans="1:19" ht="12.75" hidden="1">
      <c r="B136" s="10">
        <v>1033</v>
      </c>
      <c r="C136" s="10" t="s">
        <v>232</v>
      </c>
      <c r="D136" s="10" t="s">
        <v>17</v>
      </c>
      <c r="E136" s="10">
        <v>1959</v>
      </c>
      <c r="F136" s="10" t="s">
        <v>15</v>
      </c>
      <c r="G136" s="10" t="s">
        <v>18</v>
      </c>
      <c r="H136" s="30" t="str">
        <f>IF(G136="МИКРО",IF(F136="муж",L136,M136),IF(G136="МИНИ",IF(F136="муж",N136,O136),IF(G136="Полумарафон",IF(F136="муж",P136,Q136),IF(G136="Марафон",IF(F136="муж",R136,S136)))))</f>
        <v>Мастерс 45+</v>
      </c>
      <c r="I136" s="33" t="s">
        <v>384</v>
      </c>
      <c r="L136" s="9" t="str">
        <f>IF($A$1-E136&lt;=6,"Дети до 6 лет","Уточнить")</f>
        <v>Уточнить</v>
      </c>
      <c r="M136" s="9" t="str">
        <f>IF($A$1-E136&lt;=6,"Дети до 6 лет","Уточнить")</f>
        <v>Уточнить</v>
      </c>
      <c r="N136" s="9" t="str">
        <f>IF($A$1-E136&gt;=15,"Open мужчины -15 лет и старше",IF($A$1-E136&gt;=12,"Начинающие мальчики -12-14 лет",IF($A$1-E136&gt;=9,"Мальчики - 9-11 лет",IF($A$1-E136&lt;=8,"Младшие мальчики до 8 лет","Уточнить"))))</f>
        <v>Open мужчины -15 лет и старше</v>
      </c>
      <c r="O136" s="9" t="str">
        <f>IF($A$1-E136&gt;=15,"Open женщины 15+",IF($A$1-E136&gt;=12,"Девушки -12-14 лет",IF($A$1-E136&gt;=9,"Начинающие девочки - 9-11 лет",IF($A$1-E136&lt;=8,"Девочки до 8 лет","Уточнить"))))</f>
        <v>Open женщины 15+</v>
      </c>
      <c r="P136" s="9" t="str">
        <f>IF($A$1-E136&gt;=45,"Мастерс 45+",IF($A$1-E136&gt;=24,"Элита мужчины 24-44 года",IF($A$1-E136&gt;=17,"U23 - 17-23 года",IF($A$1-E136&gt;=14,"Юноши 14-16 лет",IF($A$1-E136&lt;=13,"Мальчики до 13 лет","Уточнить")))))</f>
        <v>Мастерс 45+</v>
      </c>
      <c r="Q136" s="9" t="str">
        <f>IF($A$1-E136&gt;=17,"Элита женщины 17+","Уточнить")</f>
        <v>Элита женщины 17+</v>
      </c>
      <c r="R136" s="9" t="str">
        <f>IF($A$1-E136&gt;=45,"Мастерс 45++",IF($A$1-E136&gt;=17,"Open «Элита» мужчины 17+","Уточнить"))</f>
        <v>Мастерс 45++</v>
      </c>
      <c r="S136" s="9" t="str">
        <f>IF($A$1-E136&gt;=17,"Open «Элита» женщины 17+","Уточнить")</f>
        <v>Open «Элита» женщины 17+</v>
      </c>
    </row>
    <row r="137" spans="1:19" ht="12.75" hidden="1">
      <c r="B137" s="30">
        <v>1034</v>
      </c>
      <c r="C137" s="29" t="s">
        <v>216</v>
      </c>
      <c r="D137" s="29" t="s">
        <v>54</v>
      </c>
      <c r="E137" s="30">
        <v>2000</v>
      </c>
      <c r="F137" s="29" t="s">
        <v>15</v>
      </c>
      <c r="G137" s="29" t="s">
        <v>18</v>
      </c>
      <c r="H137" s="38" t="str">
        <f>IF(G137="МИКРО",IF(F137="муж",L137,M137),IF(G137="МИНИ",IF(F137="муж",N137,O137),IF(G137="Полумарафон",IF(F137="муж",P137,Q137),IF(G137="Марафон",IF(F137="муж",R137,S137)))))</f>
        <v>U23 - 17-23 года</v>
      </c>
      <c r="I137" s="33" t="s">
        <v>327</v>
      </c>
      <c r="L137" s="17" t="str">
        <f>IF($A$1-E137&lt;=6,"Дети до 6 лет","Уточнить")</f>
        <v>Уточнить</v>
      </c>
      <c r="M137" s="17" t="str">
        <f>IF($A$1-E137&lt;=6,"Дети до 6 лет","Уточнить")</f>
        <v>Уточнить</v>
      </c>
      <c r="N137" s="17" t="str">
        <f>IF($A$1-E137&gt;=15,"Open мужчины -15 лет и старше",IF($A$1-E137&gt;=12,"Начинающие мальчики -12-14 лет",IF($A$1-E137&gt;=9,"Мальчики - 9-11 лет",IF($A$1-E137&lt;=8,"Младшие мальчики до 8 лет","Уточнить"))))</f>
        <v>Open мужчины -15 лет и старше</v>
      </c>
      <c r="O137" s="17" t="str">
        <f>IF($A$1-E137&gt;=15,"Open женщины 15+",IF($A$1-E137&gt;=12,"Девушки -12-14 лет",IF($A$1-E137&gt;=9,"Начинающие девочки - 9-11 лет",IF($A$1-E137&lt;=8,"Девочки до 8 лет","Уточнить"))))</f>
        <v>Open женщины 15+</v>
      </c>
      <c r="P137" s="17" t="str">
        <f>IF($A$1-E137&gt;=45,"Мастерс 45+",IF($A$1-E137&gt;=24,"Элита мужчины 24-44 года",IF($A$1-E137&gt;=17,"U23 - 17-23 года",IF($A$1-E137&gt;=14,"Юноши 14-16 лет",IF($A$1-E137&lt;=13,"Мальчики до 13 лет","Уточнить")))))</f>
        <v>U23 - 17-23 года</v>
      </c>
      <c r="Q137" s="17" t="str">
        <f>IF($A$1-E137&gt;=17,"Элита женщины 17+","Уточнить")</f>
        <v>Элита женщины 17+</v>
      </c>
      <c r="R137" s="17" t="str">
        <f>IF($A$1-E137&gt;=45,"Мастерс 45++",IF($A$1-E137&gt;=17,"Open «Элита» мужчины 17+","Уточнить"))</f>
        <v>Open «Элита» мужчины 17+</v>
      </c>
      <c r="S137" s="17" t="str">
        <f>IF($A$1-E137&gt;=17,"Open «Элита» женщины 17+","Уточнить")</f>
        <v>Open «Элита» женщины 17+</v>
      </c>
    </row>
    <row r="138" spans="1:19" ht="12.75" hidden="1">
      <c r="B138" s="10">
        <v>1035</v>
      </c>
      <c r="C138" s="10" t="s">
        <v>52</v>
      </c>
      <c r="D138" s="10" t="s">
        <v>17</v>
      </c>
      <c r="E138" s="10">
        <v>1984</v>
      </c>
      <c r="F138" s="10" t="s">
        <v>15</v>
      </c>
      <c r="G138" s="10" t="s">
        <v>18</v>
      </c>
      <c r="H138" s="38" t="str">
        <f>IF(G138="МИКРО",IF(F138="муж",L138,M138),IF(G138="МИНИ",IF(F138="муж",N138,O138),IF(G138="Полумарафон",IF(F138="муж",P138,Q138),IF(G138="Марафон",IF(F138="муж",R138,S138)))))</f>
        <v>Элита мужчины 24-44 года</v>
      </c>
      <c r="I138" s="33" t="s">
        <v>345</v>
      </c>
      <c r="J138" s="27"/>
      <c r="K138" s="27"/>
      <c r="L138" s="9" t="str">
        <f>IF($A$1-E138&lt;=6,"Дети до 6 лет","Уточнить")</f>
        <v>Уточнить</v>
      </c>
      <c r="M138" s="9" t="str">
        <f>IF($A$1-E138&lt;=6,"Дети до 6 лет","Уточнить")</f>
        <v>Уточнить</v>
      </c>
      <c r="N138" s="9" t="str">
        <f>IF($A$1-E138&gt;=15,"Open мужчины -15 лет и старше",IF($A$1-E138&gt;=12,"Начинающие мальчики -12-14 лет",IF($A$1-E138&gt;=9,"Мальчики - 9-11 лет",IF($A$1-E138&lt;=8,"Младшие мальчики до 8 лет","Уточнить"))))</f>
        <v>Open мужчины -15 лет и старше</v>
      </c>
      <c r="O138" s="9" t="str">
        <f>IF($A$1-E138&gt;=15,"Open женщины 15+",IF($A$1-E138&gt;=12,"Девушки -12-14 лет",IF($A$1-E138&gt;=9,"Начинающие девочки - 9-11 лет",IF($A$1-E138&lt;=8,"Девочки до 8 лет","Уточнить"))))</f>
        <v>Open женщины 15+</v>
      </c>
      <c r="P138" s="9" t="str">
        <f>IF($A$1-E138&gt;=45,"Мастерс 45+",IF($A$1-E138&gt;=24,"Элита мужчины 24-44 года",IF($A$1-E138&gt;=17,"U23 - 17-23 года",IF($A$1-E138&gt;=14,"Юноши 14-16 лет",IF($A$1-E138&lt;=13,"Мальчики до 13 лет","Уточнить")))))</f>
        <v>Элита мужчины 24-44 года</v>
      </c>
      <c r="Q138" s="9" t="str">
        <f>IF($A$1-E138&gt;=17,"Элита женщины 17+","Уточнить")</f>
        <v>Элита женщины 17+</v>
      </c>
      <c r="R138" s="9" t="str">
        <f>IF($A$1-E138&gt;=45,"Мастерс 45++",IF($A$1-E138&gt;=17,"Open «Элита» мужчины 17+","Уточнить"))</f>
        <v>Open «Элита» мужчины 17+</v>
      </c>
      <c r="S138" s="9" t="str">
        <f>IF($A$1-E138&gt;=17,"Open «Элита» женщины 17+","Уточнить")</f>
        <v>Open «Элита» женщины 17+</v>
      </c>
    </row>
    <row r="139" spans="1:19" ht="12.75" hidden="1">
      <c r="B139" s="28">
        <v>1051</v>
      </c>
      <c r="C139" s="10" t="s">
        <v>164</v>
      </c>
      <c r="D139" s="10" t="s">
        <v>122</v>
      </c>
      <c r="E139" s="10">
        <v>2004</v>
      </c>
      <c r="F139" s="10" t="s">
        <v>15</v>
      </c>
      <c r="G139" s="10" t="s">
        <v>18</v>
      </c>
      <c r="H139" s="38" t="str">
        <f>IF(G139="МИКРО",IF(F139="муж",L139,M139),IF(G139="МИНИ",IF(F139="муж",N139,O139),IF(G139="Полумарафон",IF(F139="муж",P139,Q139),IF(G139="Марафон",IF(F139="муж",R139,S139)))))</f>
        <v>Юноши 14-16 лет</v>
      </c>
      <c r="I139" s="36" t="s">
        <v>334</v>
      </c>
      <c r="J139" s="14"/>
      <c r="K139" s="40"/>
      <c r="L139" s="15" t="str">
        <f>IF($A$1-E139&lt;=6,"Дети до 6 лет","Уточнить")</f>
        <v>Уточнить</v>
      </c>
      <c r="M139" s="15" t="str">
        <f>IF($A$1-E139&lt;=6,"Дети до 6 лет","Уточнить")</f>
        <v>Уточнить</v>
      </c>
      <c r="N139" s="9" t="str">
        <f>IF($A$1-E139&gt;=15,"Open мужчины -15 лет и старше",IF($A$1-E139&gt;=12,"Начинающие мальчики -12-14 лет",IF($A$1-E139&gt;=9,"Мальчики - 9-11 лет",IF($A$1-E139&lt;=8,"Младшие мальчики до 8 лет","Уточнить"))))</f>
        <v>Open мужчины -15 лет и старше</v>
      </c>
      <c r="O139" s="9" t="str">
        <f>IF($A$1-E139&gt;=15,"Open женщины 15+",IF($A$1-E139&gt;=12,"Девушки -12-14 лет",IF($A$1-E139&gt;=9,"Начинающие девочки - 9-11 лет",IF($A$1-E139&lt;=8,"Девочки до 8 лет","Уточнить"))))</f>
        <v>Open женщины 15+</v>
      </c>
      <c r="P139" s="9" t="str">
        <f>IF($A$1-E139&gt;=45,"Мастерс 45+",IF($A$1-E139&gt;=24,"Элита мужчины 24-44 года",IF($A$1-E139&gt;=17,"U23 - 17-23 года",IF($A$1-E139&gt;=14,"Юноши 14-16 лет",IF($A$1-E139&lt;=13,"Мальчики до 13 лет","Уточнить")))))</f>
        <v>Юноши 14-16 лет</v>
      </c>
      <c r="Q139" s="9" t="str">
        <f>IF($A$1-E139&gt;=17,"Элита женщины 17+","Уточнить")</f>
        <v>Уточнить</v>
      </c>
      <c r="R139" s="9" t="str">
        <f>IF($A$1-E139&gt;=45,"Мастерс 45++",IF($A$1-E139&gt;=17,"Open «Элита» мужчины 17+","Уточнить"))</f>
        <v>Уточнить</v>
      </c>
      <c r="S139" s="9" t="str">
        <f>IF($A$1-E139&gt;=17,"Open «Элита» женщины 17+","Уточнить")</f>
        <v>Уточнить</v>
      </c>
    </row>
    <row r="140" spans="1:19" ht="12.75" hidden="1">
      <c r="B140" s="10">
        <v>1038</v>
      </c>
      <c r="C140" s="10" t="s">
        <v>121</v>
      </c>
      <c r="D140" s="10" t="s">
        <v>17</v>
      </c>
      <c r="E140" s="10">
        <v>1966</v>
      </c>
      <c r="F140" s="10" t="s">
        <v>15</v>
      </c>
      <c r="G140" s="10" t="s">
        <v>18</v>
      </c>
      <c r="H140" s="38" t="str">
        <f>IF(G140="МИКРО",IF(F140="муж",L140,M140),IF(G140="МИНИ",IF(F140="муж",N140,O140),IF(G140="ПОЛУМАРАФОН",IF(F140="муж",P140,Q140),IF(G140="Марафон",IF(F140="муж",R140,S140)))))</f>
        <v>Мастерс 45+</v>
      </c>
      <c r="I140" s="33" t="s">
        <v>381</v>
      </c>
      <c r="L140" s="15" t="str">
        <f>IF($A$1-E140&lt;=6,"Дети до 6 лет","Уточнить")</f>
        <v>Уточнить</v>
      </c>
      <c r="M140" s="15" t="str">
        <f>IF($A$1-E140&lt;=6,"Дети до 6 лет","Уточнить")</f>
        <v>Уточнить</v>
      </c>
      <c r="N140" s="9" t="str">
        <f>IF($A$1-E140&gt;=15,"Open мужчины -15 лет и старше",IF($A$1-E140&gt;=12,"Начинающие мальчики -12-14 лет",IF($A$1-E140&gt;=9,"Мальчики - 9-11 лет",IF($A$1-E140&lt;=8,"Младшие мальчики до 8 лет","Уточнить"))))</f>
        <v>Open мужчины -15 лет и старше</v>
      </c>
      <c r="O140" s="9" t="str">
        <f>IF($A$1-E140&gt;=15,"Open женщины 15+",IF($A$1-E140&gt;=12,"Девушки -12-14 лет",IF($A$1-E140&gt;=9,"Начинающие девочки - 9-11 лет",IF($A$1-E140&lt;=8,"Девочки до 8 лет","Уточнить"))))</f>
        <v>Open женщины 15+</v>
      </c>
      <c r="P140" s="9" t="str">
        <f>IF($A$1-E140&gt;=45,"Мастерс 45+",IF($A$1-E140&gt;=24,"Элита мужчины 24-44 года",IF($A$1-E140&gt;=17,"U23 - 17-23 года",IF($A$1-E140&gt;=14,"Юноши 14-16 лет",IF($A$1-E140&lt;=13,"Мальчики до 13 лет","Уточнить")))))</f>
        <v>Мастерс 45+</v>
      </c>
      <c r="Q140" s="9" t="str">
        <f>IF($A$1-E140&gt;=17,"Элита женщины 17+","Уточнить")</f>
        <v>Элита женщины 17+</v>
      </c>
      <c r="R140" s="9" t="str">
        <f>IF($A$1-E140&gt;=45,"Мастерс 45++",IF($A$1-E140&gt;=17,"Open «Элита» мужчины 17+","Уточнить"))</f>
        <v>Мастерс 45++</v>
      </c>
      <c r="S140" s="9" t="str">
        <f>IF($A$1-E140&gt;=17,"Open «Элита» женщины 17+","Уточнить")</f>
        <v>Open «Элита» женщины 17+</v>
      </c>
    </row>
    <row r="141" spans="1:19" ht="12.75" hidden="1">
      <c r="B141" s="10">
        <v>1040</v>
      </c>
      <c r="C141" s="10" t="s">
        <v>106</v>
      </c>
      <c r="D141" s="10" t="s">
        <v>112</v>
      </c>
      <c r="E141" s="10">
        <v>1980</v>
      </c>
      <c r="F141" s="10" t="s">
        <v>21</v>
      </c>
      <c r="G141" s="10" t="s">
        <v>18</v>
      </c>
      <c r="H141" s="38" t="str">
        <f>IF(G141="МИКРО",IF(F141="муж",L141,M141),IF(G141="МИНИ",IF(F141="муж",N141,O141),IF(G141="Полумарафон",IF(F141="муж",P141,Q141),IF(G141="Марафон",IF(F141="муж",R141,S141)))))</f>
        <v>Элита женщины 17+</v>
      </c>
      <c r="I141" s="33" t="s">
        <v>391</v>
      </c>
      <c r="L141" s="17" t="str">
        <f>IF($A$1-E141&lt;=6,"Дети до 6 лет","Уточнить")</f>
        <v>Уточнить</v>
      </c>
      <c r="M141" s="17" t="str">
        <f>IF($A$1-E141&lt;=6,"Дети до 6 лет","Уточнить")</f>
        <v>Уточнить</v>
      </c>
      <c r="N141" s="17" t="str">
        <f>IF($A$1-E141&gt;=15,"Open мужчины -15 лет и старше",IF($A$1-E141&gt;=12,"Начинающие мальчики -12-14 лет",IF($A$1-E141&gt;=9,"Мальчики - 9-11 лет",IF($A$1-E141&lt;=8,"Младшие мальчики до 8 лет","Уточнить"))))</f>
        <v>Open мужчины -15 лет и старше</v>
      </c>
      <c r="O141" s="17" t="str">
        <f>IF($A$1-E141&gt;=15,"Open женщины 15+",IF($A$1-E141&gt;=12,"Девушки -12-14 лет",IF($A$1-E141&gt;=9,"Начинающие девочки - 9-11 лет",IF($A$1-E141&lt;=8,"Девочки до 8 лет","Уточнить"))))</f>
        <v>Open женщины 15+</v>
      </c>
      <c r="P141" s="17" t="str">
        <f>IF($A$1-E141&gt;=45,"Мастерс 45+",IF($A$1-E141&gt;=24,"Элита мужчины 24-44 года",IF($A$1-E141&gt;=17,"U23 - 17-23 года",IF($A$1-E141&gt;=14,"Юноши 14-16 лет",IF($A$1-E141&lt;=13,"Мальчики до 13 лет","Уточнить")))))</f>
        <v>Элита мужчины 24-44 года</v>
      </c>
      <c r="Q141" s="17" t="str">
        <f>IF($A$1-E141&gt;=17,"Элита женщины 17+","Уточнить")</f>
        <v>Элита женщины 17+</v>
      </c>
      <c r="R141" s="17" t="str">
        <f>IF($A$1-E141&gt;=45,"Мастерс 45++",IF($A$1-E141&gt;=17,"Open «Элита» мужчины 17+","Уточнить"))</f>
        <v>Open «Элита» мужчины 17+</v>
      </c>
      <c r="S141" s="17" t="str">
        <f>IF($A$1-E141&gt;=17,"Open «Элита» женщины 17+","Уточнить")</f>
        <v>Open «Элита» женщины 17+</v>
      </c>
    </row>
    <row r="142" spans="1:19" ht="12.75" hidden="1">
      <c r="B142" s="10">
        <v>1042</v>
      </c>
      <c r="C142" s="10" t="s">
        <v>93</v>
      </c>
      <c r="D142" s="10" t="s">
        <v>94</v>
      </c>
      <c r="E142" s="10">
        <v>1997</v>
      </c>
      <c r="F142" s="12" t="s">
        <v>21</v>
      </c>
      <c r="G142" s="30" t="s">
        <v>18</v>
      </c>
      <c r="H142" s="13" t="str">
        <f>IF(G142="МИКРО",IF(F142="муж",L142,M142),IF(G142="МИНИ",IF(F142="муж",N142,O142),IF(G142="Полумарафон",IF(F142="муж",P142,Q142),IF(G142="Марафон",IF(F142="муж",R142,S142)))))</f>
        <v>Элита женщины 17+</v>
      </c>
      <c r="I142" s="29" t="s">
        <v>448</v>
      </c>
      <c r="L142" s="9" t="str">
        <f>IF($A$1-E142&lt;=6,"Дети до 6 лет","Уточнить")</f>
        <v>Уточнить</v>
      </c>
      <c r="M142" s="9" t="str">
        <f>IF($A$1-E142&lt;=6,"Дети до 6 лет","Уточнить")</f>
        <v>Уточнить</v>
      </c>
      <c r="N142" s="9" t="str">
        <f>IF($A$1-E142&gt;=15,"Open мужчины - от 15 лет",IF($A$1-E142&gt;=12,"Начинающие мальчики -12-14 лет",IF($A$1-E142&gt;=9,"Мальчики - 9-11 лет",IF($A$1-E142&lt;=8,"Младшие мальчики до 8 лет","Уточнить"))))</f>
        <v>Open мужчины - от 15 лет</v>
      </c>
      <c r="O142" s="9" t="str">
        <f>IF($A$1-E142&gt;=15,"Open женщины 15+",IF($A$1-E142&gt;=12,"Девушки -12-14 лет",IF($A$1-E142&gt;=9,"Начинающие девочки - 9-11 лет",IF($A$1-E142&lt;=8,"Девочки до 8 лет","Уточнить"))))</f>
        <v>Open женщины 15+</v>
      </c>
      <c r="P142" s="9" t="str">
        <f>IF($A$1-E142&gt;=45,"Мастерс 45+",IF($A$1-E142&gt;=24,"Элита мужчины 24-44 года",IF($A$1-E142&gt;=17,"U23 - 17-23 года",IF($A$1-E142&gt;=14,"Юноши 14-16 лет",IF($A$1-E142&lt;=13,"Мальчики до 13 лет","Уточнить")))))</f>
        <v>U23 - 17-23 года</v>
      </c>
      <c r="Q142" s="9" t="str">
        <f>IF($A$1-E142&gt;=17,"Элита женщины 17+","Уточнить")</f>
        <v>Элита женщины 17+</v>
      </c>
      <c r="R142" s="9" t="str">
        <f>IF($A$1-E142&gt;=45,"Мастерс 45++",IF($A$1-E142&gt;=17,"Open «Элита» мужчины 17+","Уточнить"))</f>
        <v>Open «Элита» мужчины 17+</v>
      </c>
      <c r="S142" s="9" t="str">
        <f>IF($A$1-E142&gt;=17,"Open «Элита» женщины 17+","Уточнить")</f>
        <v>Open «Элита» женщины 17+</v>
      </c>
    </row>
    <row r="143" spans="1:19" ht="12.75" hidden="1">
      <c r="B143" s="27">
        <v>1049</v>
      </c>
      <c r="C143" s="10" t="s">
        <v>41</v>
      </c>
      <c r="D143" s="10" t="s">
        <v>42</v>
      </c>
      <c r="E143" s="10">
        <v>1990</v>
      </c>
      <c r="F143" s="10" t="s">
        <v>15</v>
      </c>
      <c r="G143" s="10" t="s">
        <v>18</v>
      </c>
      <c r="H143" s="38" t="str">
        <f>IF(G143="МИКРО",IF(F143="муж",L143,M143),IF(G143="МИНИ",IF(F143="муж",N143,O143),IF(G143="Полумарафон",IF(F143="муж",P143,Q143),IF(G143="Марафон",IF(F143="муж",R143,S143)))))</f>
        <v>Элита мужчины 24-44 года</v>
      </c>
      <c r="I143" s="33" t="s">
        <v>341</v>
      </c>
      <c r="L143" s="9" t="str">
        <f>IF($A$1-E143&lt;=6,"Дети до 6 лет","Уточнить")</f>
        <v>Уточнить</v>
      </c>
      <c r="M143" s="9" t="str">
        <f>IF($A$1-E143&lt;=6,"Дети до 6 лет","Уточнить")</f>
        <v>Уточнить</v>
      </c>
      <c r="N143" s="9" t="str">
        <f>IF($A$1-E143&gt;=15,"Open мужчины -15 лет и старше",IF($A$1-E143&gt;=12,"Начинающие мальчики -12-14 лет",IF($A$1-E143&gt;=9,"Мальчики - 9-11 лет",IF($A$1-E143&lt;=8,"Младшие мальчики до 8 лет","Уточнить"))))</f>
        <v>Open мужчины -15 лет и старше</v>
      </c>
      <c r="O143" s="9" t="str">
        <f>IF($A$1-E143&gt;=15,"Open женщины 15+",IF($A$1-E143&gt;=12,"Девушки -12-14 лет",IF($A$1-E143&gt;=9,"Начинающие девочки - 9-11 лет",IF($A$1-E143&lt;=8,"Девочки до 8 лет","Уточнить"))))</f>
        <v>Open женщины 15+</v>
      </c>
      <c r="P143" s="9" t="str">
        <f>IF($A$1-E143&gt;=45,"Мастерс 45+",IF($A$1-E143&gt;=24,"Элита мужчины 24-44 года",IF($A$1-E143&gt;=17,"U23 - 17-23 года",IF($A$1-E143&gt;=14,"Юноши 14-16 лет",IF($A$1-E143&lt;=13,"Мальчики до 13 лет","Уточнить")))))</f>
        <v>Элита мужчины 24-44 года</v>
      </c>
      <c r="Q143" s="9" t="str">
        <f>IF($A$1-E143&gt;=17,"Элита женщины 17+","Уточнить")</f>
        <v>Элита женщины 17+</v>
      </c>
      <c r="R143" s="9" t="str">
        <f>IF($A$1-E143&gt;=45,"Мастерс 45++",IF($A$1-E143&gt;=17,"Open «Элита» мужчины 17+","Уточнить"))</f>
        <v>Open «Элита» мужчины 17+</v>
      </c>
      <c r="S143" s="9" t="str">
        <f>IF($A$1-E143&gt;=17,"Open «Элита» женщины 17+","Уточнить")</f>
        <v>Open «Элита» женщины 17+</v>
      </c>
    </row>
    <row r="144" spans="1:19" ht="12.75" hidden="1">
      <c r="B144" s="10">
        <v>916</v>
      </c>
      <c r="C144" s="10" t="s">
        <v>43</v>
      </c>
      <c r="D144" s="10" t="s">
        <v>45</v>
      </c>
      <c r="E144" s="10">
        <v>2004</v>
      </c>
      <c r="F144" s="10" t="s">
        <v>15</v>
      </c>
      <c r="G144" s="10" t="s">
        <v>18</v>
      </c>
      <c r="H144" s="39" t="str">
        <f>IF(G144="МИКРО",IF(F144="муж",L144,M144),IF(G144="МИНИ",IF(F144="муж",N144,O144),IF(G144="Полумарафон",IF(F144="муж",P144,Q144),IF(G144="Марафон",IF(F144="муж",R144,S144)))))</f>
        <v>Юноши 14-16 лет</v>
      </c>
      <c r="I144" s="33" t="s">
        <v>338</v>
      </c>
      <c r="J144" s="27"/>
      <c r="K144" s="27"/>
      <c r="L144" s="9" t="str">
        <f>IF($A$1-E144&lt;=6,"Дети до 6 лет","Уточнить")</f>
        <v>Уточнить</v>
      </c>
      <c r="M144" s="9" t="str">
        <f>IF($A$1-E144&lt;=6,"Дети до 6 лет","Уточнить")</f>
        <v>Уточнить</v>
      </c>
      <c r="N144" s="9" t="str">
        <f>IF($A$1-E144&gt;=15,"Open мужчины - от 15 лет",IF($A$1-E144&gt;=12,"Начинающие мальчики -12-14 лет",IF($A$1-E144&gt;=9,"Мальчики - 9-11 лет",IF($A$1-E144&lt;=8,"Младшие мальчики до 8 лет","Уточнить"))))</f>
        <v>Open мужчины - от 15 лет</v>
      </c>
      <c r="O144" s="9" t="str">
        <f>IF($A$1-E144&gt;=15,"Open женщины 15+",IF($A$1-E144&gt;=12,"Девушки -12-14 лет",IF($A$1-E144&gt;=9,"Начинающие девочки - 9-11 лет",IF($A$1-E144&lt;=8,"Девочки до 8 лет","Уточнить"))))</f>
        <v>Open женщины 15+</v>
      </c>
      <c r="P144" s="9" t="str">
        <f>IF($A$1-E144&gt;=45,"Мастерс 45+",IF($A$1-E144&gt;=24,"Элита мужчины 24-44 года",IF($A$1-E144&gt;=17,"U23 - 17-23 года",IF($A$1-E144&gt;=14,"Юноши 14-16 лет",IF($A$1-E144&lt;=13,"Мальчики до 13 лет","Уточнить")))))</f>
        <v>Юноши 14-16 лет</v>
      </c>
      <c r="Q144" s="9" t="str">
        <f>IF($A$1-E144&gt;=17,"Элита женщины 17+","Уточнить")</f>
        <v>Уточнить</v>
      </c>
      <c r="R144" s="9" t="str">
        <f>IF($A$1-E144&gt;=45,"Мастерс 45++",IF($A$1-E144&gt;=17,"Open «Элита» мужчины 17+","Уточнить"))</f>
        <v>Уточнить</v>
      </c>
      <c r="S144" s="9" t="str">
        <f>IF($A$1-E144&gt;=17,"Open «Элита» женщины 17+","Уточнить")</f>
        <v>Уточнить</v>
      </c>
    </row>
    <row r="145" spans="2:19" ht="12.75" hidden="1">
      <c r="B145" s="27">
        <v>1052</v>
      </c>
      <c r="C145" s="10" t="s">
        <v>28</v>
      </c>
      <c r="D145" s="10" t="s">
        <v>29</v>
      </c>
      <c r="E145" s="10">
        <v>1991</v>
      </c>
      <c r="F145" s="10" t="s">
        <v>15</v>
      </c>
      <c r="G145" s="10" t="s">
        <v>18</v>
      </c>
      <c r="H145" s="38" t="str">
        <f>IF(G145="МИКРО",IF(F145="муж",L145,M145),IF(G145="МИНИ",IF(F145="муж",N145,O145),IF(G145="Полумарафон",IF(F145="муж",P145,Q145),IF(G145="Марафон",IF(F145="муж",R145,S145)))))</f>
        <v>Элита мужчины 24-44 года</v>
      </c>
      <c r="I145" s="33" t="s">
        <v>369</v>
      </c>
      <c r="L145" s="9" t="str">
        <f>IF($A$1-E145&lt;=6,"Дети до 6 лет","Уточнить")</f>
        <v>Уточнить</v>
      </c>
      <c r="M145" s="9" t="str">
        <f>IF($A$1-E145&lt;=6,"Дети до 6 лет","Уточнить")</f>
        <v>Уточнить</v>
      </c>
      <c r="N145" s="9" t="str">
        <f>IF($A$1-E145&gt;=15,"Open мужчины -15 лет и старше",IF($A$1-E145&gt;=12,"Начинающие мальчики -12-14 лет",IF($A$1-E145&gt;=9,"Мальчики - 9-11 лет",IF($A$1-E145&lt;=8,"Младшие мальчики до 8 лет","Уточнить"))))</f>
        <v>Open мужчины -15 лет и старше</v>
      </c>
      <c r="O145" s="9" t="str">
        <f>IF($A$1-E145&gt;=15,"Open женщины 15+",IF($A$1-E145&gt;=12,"Девушки -12-14 лет",IF($A$1-E145&gt;=9,"Начинающие девочки - 9-11 лет",IF($A$1-E145&lt;=8,"Девочки до 8 лет","Уточнить"))))</f>
        <v>Open женщины 15+</v>
      </c>
      <c r="P145" s="9" t="str">
        <f>IF($A$1-E145&gt;=45,"Мастерс 45+",IF($A$1-E145&gt;=24,"Элита мужчины 24-44 года",IF($A$1-E145&gt;=17,"U23 - 17-23 года",IF($A$1-E145&gt;=14,"Юноши 14-16 лет",IF($A$1-E145&lt;=13,"Мальчики до 13 лет","Уточнить")))))</f>
        <v>Элита мужчины 24-44 года</v>
      </c>
      <c r="Q145" s="9" t="str">
        <f>IF($A$1-E145&gt;=17,"Элита женщины 17+","Уточнить")</f>
        <v>Элита женщины 17+</v>
      </c>
      <c r="R145" s="9" t="str">
        <f>IF($A$1-E145&gt;=45,"Мастерс 45++",IF($A$1-E145&gt;=17,"Open «Элита» мужчины 17+","Уточнить"))</f>
        <v>Open «Элита» мужчины 17+</v>
      </c>
      <c r="S145" s="9" t="str">
        <f>IF($A$1-E145&gt;=17,"Open «Элита» женщины 17+","Уточнить")</f>
        <v>Open «Элита» женщины 17+</v>
      </c>
    </row>
    <row r="146" spans="2:19" ht="12.75" hidden="1">
      <c r="B146" s="27">
        <v>1057</v>
      </c>
      <c r="C146" s="10" t="s">
        <v>37</v>
      </c>
      <c r="D146" s="10" t="s">
        <v>38</v>
      </c>
      <c r="E146" s="10">
        <v>1996</v>
      </c>
      <c r="F146" s="12" t="s">
        <v>21</v>
      </c>
      <c r="G146" s="10" t="s">
        <v>18</v>
      </c>
      <c r="H146" s="38" t="str">
        <f>IF(G146="МИКРО",IF(F146="муж",L146,M146),IF(G146="МИНИ",IF(F146="муж",N146,O146),IF(G146="Полумарафон",IF(F146="муж",P146,Q146),IF(G146="Марафон",IF(F146="муж",R146,S146)))))</f>
        <v>Элита женщины 17+</v>
      </c>
      <c r="I146" s="33" t="s">
        <v>399</v>
      </c>
      <c r="L146" s="9" t="str">
        <f>IF($A$1-E146&lt;=6,"Дети до 6 лет","Уточнить")</f>
        <v>Уточнить</v>
      </c>
      <c r="M146" s="9" t="str">
        <f>IF($A$1-E146&lt;=6,"Дети до 6 лет","Уточнить")</f>
        <v>Уточнить</v>
      </c>
      <c r="N146" s="9" t="str">
        <f>IF($A$1-E146&gt;=15,"Open мужчины -15 лет и старше",IF($A$1-E146&gt;=12,"Начинающие мальчики -12-14 лет",IF($A$1-E146&gt;=9,"Мальчики - 9-11 лет",IF($A$1-E146&lt;=8,"Младшие мальчики до 8 лет","Уточнить"))))</f>
        <v>Open мужчины -15 лет и старше</v>
      </c>
      <c r="O146" s="9" t="str">
        <f>IF($A$1-E146&gt;=15,"Open женщины 15+",IF($A$1-E146&gt;=12,"Девушки -12-14 лет",IF($A$1-E146&gt;=9,"Начинающие девочки - 9-11 лет",IF($A$1-E146&lt;=8,"Девочки до 8 лет","Уточнить"))))</f>
        <v>Open женщины 15+</v>
      </c>
      <c r="P146" s="9" t="str">
        <f>IF($A$1-E146&gt;=45,"Мастерс 45+",IF($A$1-E146&gt;=24,"Элита мужчины 24-44 года",IF($A$1-E146&gt;=17,"U23 - 17-23 года",IF($A$1-E146&gt;=14,"Юноши 14-16 лет",IF($A$1-E146&lt;=13,"Мальчики до 13 лет","Уточнить")))))</f>
        <v>U23 - 17-23 года</v>
      </c>
      <c r="Q146" s="9" t="str">
        <f>IF($A$1-E146&gt;=17,"Элита женщины 17+","Уточнить")</f>
        <v>Элита женщины 17+</v>
      </c>
      <c r="R146" s="9" t="str">
        <f>IF($A$1-E146&gt;=45,"Мастерс 45++",IF($A$1-E146&gt;=17,"Open «Элита» мужчины 17+","Уточнить"))</f>
        <v>Open «Элита» мужчины 17+</v>
      </c>
      <c r="S146" s="9" t="str">
        <f>IF($A$1-E146&gt;=17,"Open «Элита» женщины 17+","Уточнить")</f>
        <v>Open «Элита» женщины 17+</v>
      </c>
    </row>
    <row r="147" spans="2:19" ht="12.75" hidden="1">
      <c r="B147" s="10">
        <v>1023</v>
      </c>
      <c r="C147" s="10" t="s">
        <v>214</v>
      </c>
      <c r="D147" s="10" t="s">
        <v>35</v>
      </c>
      <c r="E147" s="10">
        <v>2005</v>
      </c>
      <c r="F147" s="10" t="s">
        <v>15</v>
      </c>
      <c r="G147" s="10" t="s">
        <v>18</v>
      </c>
      <c r="H147" s="38" t="str">
        <f>IF(G147="МИКРО",IF(F147="муж",L147,M147),IF(G147="МИНИ",IF(F147="муж",N147,O147),IF(G147="Полумарафон",IF(F147="муж",P147,Q147),IF(G147="Марафон",IF(F147="муж",R147,S147)))))</f>
        <v>Юноши 14-16 лет</v>
      </c>
      <c r="I147" s="33" t="s">
        <v>287</v>
      </c>
      <c r="J147" s="27"/>
      <c r="L147" s="17" t="str">
        <f>IF($A$1-E147&lt;=6,"Дети до 6 лет","Уточнить")</f>
        <v>Уточнить</v>
      </c>
      <c r="M147" s="17" t="str">
        <f>IF($A$1-E147&lt;=6,"Дети до 6 лет","Уточнить")</f>
        <v>Уточнить</v>
      </c>
      <c r="N147" s="17" t="str">
        <f>IF($A$1-E147&gt;=15,"Open мужчины -15 лет и старше",IF($A$1-E147&gt;=12,"Начинающие мальчики -12-14 лет",IF($A$1-E147&gt;=9,"Мальчики - 9-11 лет",IF($A$1-E147&lt;=8,"Младшие мальчики до 8 лет","Уточнить"))))</f>
        <v>Начинающие мальчики -12-14 лет</v>
      </c>
      <c r="O147" s="17" t="str">
        <f>IF($A$1-E147&gt;=15,"Open женщины 15+",IF($A$1-E147&gt;=12,"Девушки -12-14 лет",IF($A$1-E147&gt;=9,"Начинающие девочки - 9-11 лет",IF($A$1-E147&lt;=8,"Девочки до 8 лет","Уточнить"))))</f>
        <v>Девушки -12-14 лет</v>
      </c>
      <c r="P147" s="17" t="str">
        <f>IF($A$1-E147&gt;=45,"Мастерс 45+",IF($A$1-E147&gt;=24,"Элита мужчины 24-44 года",IF($A$1-E147&gt;=17,"U23 - 17-23 года",IF($A$1-E147&gt;=14,"Юноши 14-16 лет",IF($A$1-E147&lt;=13,"Мальчики до 13 лет","Уточнить")))))</f>
        <v>Юноши 14-16 лет</v>
      </c>
      <c r="Q147" s="17" t="str">
        <f>IF($A$1-E147&gt;=17,"Элита женщины 17+","Уточнить")</f>
        <v>Уточнить</v>
      </c>
      <c r="R147" s="17" t="str">
        <f>IF($A$1-E147&gt;=45,"Мастерс 45++",IF($A$1-E147&gt;=17,"Open «Элита» мужчины 17+","Уточнить"))</f>
        <v>Уточнить</v>
      </c>
      <c r="S147" s="17" t="str">
        <f>IF($A$1-E147&gt;=17,"Open «Элита» женщины 17+","Уточнить")</f>
        <v>Уточнить</v>
      </c>
    </row>
    <row r="148" spans="2:19" ht="12.75" hidden="1">
      <c r="B148" s="27">
        <v>1064</v>
      </c>
      <c r="C148" s="10" t="s">
        <v>150</v>
      </c>
      <c r="D148" s="10" t="s">
        <v>151</v>
      </c>
      <c r="E148" s="10">
        <v>1984</v>
      </c>
      <c r="F148" s="10" t="s">
        <v>15</v>
      </c>
      <c r="G148" s="10" t="s">
        <v>18</v>
      </c>
      <c r="H148" s="38" t="str">
        <f>IF(G148="МИКРО",IF(F148="муж",L148,M148),IF(G148="МИНИ",IF(F148="муж",N148,O148),IF(G148="Полумарафон",IF(F148="муж",P148,Q148),IF(G148="Марафон",IF(F148="муж",R148,S148)))))</f>
        <v>Элита мужчины 24-44 года</v>
      </c>
      <c r="I148" s="33" t="s">
        <v>378</v>
      </c>
      <c r="L148" s="9" t="str">
        <f>IF($A$1-E148&lt;=6,"Дети до 6 лет","Уточнить")</f>
        <v>Уточнить</v>
      </c>
      <c r="M148" s="9" t="str">
        <f>IF($A$1-E148&lt;=6,"Дети до 6 лет","Уточнить")</f>
        <v>Уточнить</v>
      </c>
      <c r="N148" s="9" t="str">
        <f>IF($A$1-E148&gt;=15,"Open мужчины -15 лет и старше",IF($A$1-E148&gt;=12,"Начинающие мальчики -12-14 лет",IF($A$1-E148&gt;=9,"Мальчики - 9-11 лет",IF($A$1-E148&lt;=8,"Младшие мальчики до 8 лет","Уточнить"))))</f>
        <v>Open мужчины -15 лет и старше</v>
      </c>
      <c r="O148" s="9" t="str">
        <f>IF($A$1-E148&gt;=15,"Open женщины 15+",IF($A$1-E148&gt;=12,"Девушки -12-14 лет",IF($A$1-E148&gt;=9,"Начинающие девочки - 9-11 лет",IF($A$1-E148&lt;=8,"Девочки до 8 лет","Уточнить"))))</f>
        <v>Open женщины 15+</v>
      </c>
      <c r="P148" s="9" t="str">
        <f>IF($A$1-E148&gt;=45,"Мастерс 45+",IF($A$1-E148&gt;=24,"Элита мужчины 24-44 года",IF($A$1-E148&gt;=17,"U23 - 17-23 года",IF($A$1-E148&gt;=14,"Юноши 14-16 лет",IF($A$1-E148&lt;=13,"Мальчики до 13 лет","Уточнить")))))</f>
        <v>Элита мужчины 24-44 года</v>
      </c>
      <c r="Q148" s="9" t="str">
        <f>IF($A$1-E148&gt;=17,"Элита женщины 17+","Уточнить")</f>
        <v>Элита женщины 17+</v>
      </c>
      <c r="R148" s="9" t="str">
        <f>IF($A$1-E148&gt;=45,"Мастерс 45++",IF($A$1-E148&gt;=17,"Open «Элита» мужчины 17+","Уточнить"))</f>
        <v>Open «Элита» мужчины 17+</v>
      </c>
      <c r="S148" s="9" t="str">
        <f>IF($A$1-E148&gt;=17,"Open «Элита» женщины 17+","Уточнить")</f>
        <v>Open «Элита» женщины 17+</v>
      </c>
    </row>
    <row r="149" spans="2:19" ht="12.75" hidden="1">
      <c r="B149" s="10">
        <v>1070</v>
      </c>
      <c r="C149" s="10" t="s">
        <v>68</v>
      </c>
      <c r="D149" s="10" t="s">
        <v>69</v>
      </c>
      <c r="E149" s="10">
        <v>1979</v>
      </c>
      <c r="F149" s="10" t="s">
        <v>15</v>
      </c>
      <c r="G149" s="10" t="s">
        <v>18</v>
      </c>
      <c r="H149" s="38" t="str">
        <f>IF(G149="МИКРО",IF(F149="муж",L149,M149),IF(G149="МИНИ",IF(F149="муж",N149,O149),IF(G149="Полумарафон",IF(F149="муж",P149,Q149),IF(G149="Марафон",IF(F149="муж",R149,S149)))))</f>
        <v>Элита мужчины 24-44 года</v>
      </c>
      <c r="I149" s="33" t="s">
        <v>332</v>
      </c>
      <c r="L149" s="9" t="str">
        <f>IF($A$1-E149&lt;=6,"Дети до 6 лет","Уточнить")</f>
        <v>Уточнить</v>
      </c>
      <c r="M149" s="9" t="str">
        <f>IF($A$1-E149&lt;=6,"Дети до 6 лет","Уточнить")</f>
        <v>Уточнить</v>
      </c>
      <c r="N149" s="9" t="str">
        <f>IF($A$1-E149&gt;=15,"Open мужчины - от 15 лет",IF($A$1-E149&gt;=12,"Начинающие мальчики -12-14 лет",IF($A$1-E149&gt;=9,"Мальчики - 9-11 лет",IF($A$1-E149&lt;=8,"Младшие мальчики до 8 лет","Уточнить"))))</f>
        <v>Open мужчины - от 15 лет</v>
      </c>
      <c r="O149" s="9" t="str">
        <f>IF($A$1-E149&gt;=15,"Open женщины 15+",IF($A$1-E149&gt;=12,"Девушки -12-14 лет",IF($A$1-E149&gt;=9,"Начинающие девочки - 9-11 лет",IF($A$1-E149&lt;=8,"Девочки до 8 лет","Уточнить"))))</f>
        <v>Open женщины 15+</v>
      </c>
      <c r="P149" s="9" t="str">
        <f>IF($A$1-E149&gt;=45,"Мастерс 45+",IF($A$1-E149&gt;=24,"Элита мужчины 24-44 года",IF($A$1-E149&gt;=17,"U23 - 17-23 года",IF($A$1-E149&gt;=14,"Юноши 14-16 лет",IF($A$1-E149&lt;=13,"Мальчики до 13 лет","Уточнить")))))</f>
        <v>Элита мужчины 24-44 года</v>
      </c>
      <c r="Q149" s="9" t="str">
        <f>IF($A$1-E149&gt;=17,"Элита женщины 17+","Уточнить")</f>
        <v>Элита женщины 17+</v>
      </c>
      <c r="R149" s="9" t="str">
        <f>IF($A$1-E149&gt;=45,"Мастерс 45++",IF($A$1-E149&gt;=17,"Open «Элита» мужчины 17+","Уточнить"))</f>
        <v>Open «Элита» мужчины 17+</v>
      </c>
      <c r="S149" s="9" t="str">
        <f>IF($A$1-E149&gt;=17,"Open «Элита» женщины 17+","Уточнить")</f>
        <v>Open «Элита» женщины 17+</v>
      </c>
    </row>
    <row r="150" spans="2:19" ht="12.75" hidden="1">
      <c r="B150" s="27">
        <v>1074</v>
      </c>
      <c r="C150" s="10" t="s">
        <v>152</v>
      </c>
      <c r="D150" s="10" t="s">
        <v>154</v>
      </c>
      <c r="E150" s="10">
        <v>1996</v>
      </c>
      <c r="F150" s="10" t="s">
        <v>15</v>
      </c>
      <c r="G150" s="10" t="s">
        <v>18</v>
      </c>
      <c r="H150" s="38" t="str">
        <f>IF(G150="МИКРО",IF(F150="муж",L150,M150),IF(G150="МИНИ",IF(F150="муж",N150,O150),IF(G150="Полумарафон",IF(F150="муж",P150,Q150),IF(G150="Марафон",IF(F150="муж",R150,S150)))))</f>
        <v>U23 - 17-23 года</v>
      </c>
      <c r="I150" s="33" t="s">
        <v>397</v>
      </c>
      <c r="L150" s="9" t="str">
        <f>IF($A$1-E150&lt;=6,"Дети до 6 лет","Уточнить")</f>
        <v>Уточнить</v>
      </c>
      <c r="M150" s="9" t="str">
        <f>IF($A$1-E150&lt;=6,"Дети до 6 лет","Уточнить")</f>
        <v>Уточнить</v>
      </c>
      <c r="N150" s="9" t="str">
        <f>IF($A$1-E150&gt;=15,"Open мужчины - от 15 лет",IF($A$1-E150&gt;=12,"Начинающие мальчики -12-14 лет",IF($A$1-E150&gt;=9,"Мальчики - 9-11 лет",IF($A$1-E150&lt;=8,"Младшие мальчики до 8 лет","Уточнить"))))</f>
        <v>Open мужчины - от 15 лет</v>
      </c>
      <c r="O150" s="9" t="str">
        <f>IF($A$1-E150&gt;=15,"Open женщины 15+",IF($A$1-E150&gt;=12,"Девушки -12-14 лет",IF($A$1-E150&gt;=9,"Начинающие девочки - 9-11 лет",IF($A$1-E150&lt;=8,"Девочки до 8 лет","Уточнить"))))</f>
        <v>Open женщины 15+</v>
      </c>
      <c r="P150" s="9" t="str">
        <f>IF($A$1-E150&gt;=45,"Мастерс 45+",IF($A$1-E150&gt;=24,"Элита мужчины 24-44 года",IF($A$1-E150&gt;=17,"U23 - 17-23 года",IF($A$1-E150&gt;=14,"Юноши 14-16 лет",IF($A$1-E150&lt;=13,"Мальчики до 13 лет","Уточнить")))))</f>
        <v>U23 - 17-23 года</v>
      </c>
      <c r="Q150" s="9" t="str">
        <f>IF($A$1-E150&gt;=17,"Элита женщины 17+","Уточнить")</f>
        <v>Элита женщины 17+</v>
      </c>
      <c r="R150" s="9" t="str">
        <f>IF($A$1-E150&gt;=45,"Мастерс 45++",IF($A$1-E150&gt;=17,"Open «Элита» мужчины 17+","Уточнить"))</f>
        <v>Open «Элита» мужчины 17+</v>
      </c>
      <c r="S150" s="9" t="str">
        <f>IF($A$1-E150&gt;=17,"Open «Элита» женщины 17+","Уточнить")</f>
        <v>Open «Элита» женщины 17+</v>
      </c>
    </row>
    <row r="151" spans="2:19" ht="12.75" hidden="1">
      <c r="B151" s="30">
        <v>1077</v>
      </c>
      <c r="C151" s="10" t="s">
        <v>102</v>
      </c>
      <c r="D151" s="10" t="s">
        <v>42</v>
      </c>
      <c r="E151" s="10">
        <v>1989</v>
      </c>
      <c r="F151" s="10" t="s">
        <v>15</v>
      </c>
      <c r="G151" s="10" t="s">
        <v>18</v>
      </c>
      <c r="H151" s="38" t="str">
        <f>IF(G151="МИКРО",IF(F151="муж",L151,M151),IF(G151="МИНИ",IF(F151="муж",N151,O151),IF(G151="Полумарафон",IF(F151="муж",P151,Q151),IF(G151="Марафон",IF(F151="муж",R151,S151)))))</f>
        <v>Элита мужчины 24-44 года</v>
      </c>
      <c r="I151" s="33" t="s">
        <v>350</v>
      </c>
      <c r="L151" s="9" t="str">
        <f>IF($A$1-E151&lt;=6,"Дети до 6 лет","Уточнить")</f>
        <v>Уточнить</v>
      </c>
      <c r="M151" s="9" t="str">
        <f>IF($A$1-E151&lt;=6,"Дети до 6 лет","Уточнить")</f>
        <v>Уточнить</v>
      </c>
      <c r="N151" s="9" t="str">
        <f>IF($A$1-E151&gt;=15,"Open мужчины -15 лет и старше",IF($A$1-E151&gt;=12,"Начинающие мальчики -12-14 лет",IF($A$1-E151&gt;=9,"Мальчики - 9-11 лет",IF($A$1-E151&lt;=8,"Младшие мальчики до 8 лет","Уточнить"))))</f>
        <v>Open мужчины -15 лет и старше</v>
      </c>
      <c r="O151" s="9" t="str">
        <f>IF($A$1-E151&gt;=15,"Open женщины 15+",IF($A$1-E151&gt;=12,"Девушки -12-14 лет",IF($A$1-E151&gt;=9,"Начинающие девочки - 9-11 лет",IF($A$1-E151&lt;=8,"Девочки до 8 лет","Уточнить"))))</f>
        <v>Open женщины 15+</v>
      </c>
      <c r="P151" s="9" t="str">
        <f>IF($A$1-E151&gt;=45,"Мастерс 45+",IF($A$1-E151&gt;=24,"Элита мужчины 24-44 года",IF($A$1-E151&gt;=17,"U23 - 17-23 года",IF($A$1-E151&gt;=14,"Юноши 14-16 лет",IF($A$1-E151&lt;=13,"Мальчики до 13 лет","Уточнить")))))</f>
        <v>Элита мужчины 24-44 года</v>
      </c>
      <c r="Q151" s="9" t="str">
        <f>IF($A$1-E151&gt;=17,"Элита женщины 17+","Уточнить")</f>
        <v>Элита женщины 17+</v>
      </c>
      <c r="R151" s="9" t="str">
        <f>IF($A$1-E151&gt;=45,"Мастерс 45++",IF($A$1-E151&gt;=17,"Open «Элита» мужчины 17+","Уточнить"))</f>
        <v>Open «Элита» мужчины 17+</v>
      </c>
      <c r="S151" s="9" t="str">
        <f>IF($A$1-E151&gt;=17,"Open «Элита» женщины 17+","Уточнить")</f>
        <v>Open «Элита» женщины 17+</v>
      </c>
    </row>
    <row r="152" spans="2:19" ht="12.75" hidden="1">
      <c r="B152" s="10">
        <v>1086</v>
      </c>
      <c r="C152" s="10" t="s">
        <v>97</v>
      </c>
      <c r="D152" s="10" t="s">
        <v>58</v>
      </c>
      <c r="E152" s="10">
        <v>1975</v>
      </c>
      <c r="F152" s="10" t="s">
        <v>15</v>
      </c>
      <c r="G152" s="10" t="s">
        <v>18</v>
      </c>
      <c r="H152" s="38" t="str">
        <f>IF(G152="МИКРО",IF(F152="муж",L152,M152),IF(G152="МИНИ",IF(F152="муж",N152,O152),IF(G152="Полумарафон",IF(F152="муж",P152,Q152),IF(G152="Марафон",IF(F152="муж",R152,S152)))))</f>
        <v>Элита мужчины 24-44 года</v>
      </c>
      <c r="I152" s="33" t="s">
        <v>377</v>
      </c>
      <c r="L152" s="9" t="str">
        <f>IF($A$1-E152&lt;=6,"Дети до 6 лет","Уточнить")</f>
        <v>Уточнить</v>
      </c>
      <c r="M152" s="9" t="str">
        <f>IF($A$1-E152&lt;=6,"Дети до 6 лет","Уточнить")</f>
        <v>Уточнить</v>
      </c>
      <c r="N152" s="9" t="str">
        <f>IF($A$1-E152&gt;=15,"Open мужчины - от 15 лет",IF($A$1-E152&gt;=12,"Начинающие мальчики -12-14 лет",IF($A$1-E152&gt;=9,"Мальчики - 9-11 лет",IF($A$1-E152&lt;=8,"Младшие мальчики до 8 лет","Уточнить"))))</f>
        <v>Open мужчины - от 15 лет</v>
      </c>
      <c r="O152" s="9" t="str">
        <f>IF($A$1-E152&gt;=15,"Open женщины 15+",IF($A$1-E152&gt;=12,"Девушки -12-14 лет",IF($A$1-E152&gt;=9,"Начинающие девочки - 9-11 лет",IF($A$1-E152&lt;=8,"Девочки до 8 лет","Уточнить"))))</f>
        <v>Open женщины 15+</v>
      </c>
      <c r="P152" s="9" t="str">
        <f>IF($A$1-E152&gt;=45,"Мастерс 45+",IF($A$1-E152&gt;=24,"Элита мужчины 24-44 года",IF($A$1-E152&gt;=17,"U23 - 17-23 года",IF($A$1-E152&gt;=14,"Юноши 14-16 лет",IF($A$1-E152&lt;=13,"Мальчики до 13 лет","Уточнить")))))</f>
        <v>Элита мужчины 24-44 года</v>
      </c>
      <c r="Q152" s="9" t="str">
        <f>IF($A$1-E152&gt;=17,"Элита женщины 17+","Уточнить")</f>
        <v>Элита женщины 17+</v>
      </c>
      <c r="R152" s="9" t="str">
        <f>IF($A$1-E152&gt;=45,"Мастерс 45++",IF($A$1-E152&gt;=17,"Open «Элита» мужчины 17+","Уточнить"))</f>
        <v>Open «Элита» мужчины 17+</v>
      </c>
      <c r="S152" s="9" t="str">
        <f>IF($A$1-E152&gt;=17,"Open «Элита» женщины 17+","Уточнить")</f>
        <v>Open «Элита» женщины 17+</v>
      </c>
    </row>
    <row r="153" spans="2:19" ht="12.75" hidden="1">
      <c r="B153" s="10">
        <v>1092</v>
      </c>
      <c r="C153" s="10" t="s">
        <v>223</v>
      </c>
      <c r="D153" s="10" t="s">
        <v>101</v>
      </c>
      <c r="E153" s="10">
        <v>2001</v>
      </c>
      <c r="F153" s="10" t="s">
        <v>15</v>
      </c>
      <c r="G153" s="10" t="s">
        <v>18</v>
      </c>
      <c r="H153" s="38" t="str">
        <f>IF(G153="МИКРО",IF(F153="муж",L153,M153),IF(G153="МИНИ",IF(F153="муж",N153,O153),IF(G153="Полумарафон",IF(F153="муж",P153,Q153),IF(G153="Марафон",IF(F153="муж",R153,S153)))))</f>
        <v>U23 - 17-23 года</v>
      </c>
      <c r="I153" s="33" t="s">
        <v>359</v>
      </c>
      <c r="L153" s="17" t="str">
        <f>IF($A$1-E153&lt;=6,"Дети до 6 лет","Уточнить")</f>
        <v>Уточнить</v>
      </c>
      <c r="M153" s="17" t="str">
        <f>IF($A$1-E153&lt;=6,"Дети до 6 лет","Уточнить")</f>
        <v>Уточнить</v>
      </c>
      <c r="N153" s="17" t="str">
        <f>IF($A$1-E153&gt;=15,"Open мужчины -15 лет и старше",IF($A$1-E153&gt;=12,"Начинающие мальчики -12-14 лет",IF($A$1-E153&gt;=9,"Мальчики - 9-11 лет",IF($A$1-E153&lt;=8,"Младшие мальчики до 8 лет","Уточнить"))))</f>
        <v>Open мужчины -15 лет и старше</v>
      </c>
      <c r="O153" s="17" t="str">
        <f>IF($A$1-E153&gt;=15,"Open женщины 15+",IF($A$1-E153&gt;=12,"Девушки -12-14 лет",IF($A$1-E153&gt;=9,"Начинающие девочки - 9-11 лет",IF($A$1-E153&lt;=8,"Девочки до 8 лет","Уточнить"))))</f>
        <v>Open женщины 15+</v>
      </c>
      <c r="P153" s="17" t="str">
        <f>IF($A$1-E153&gt;=45,"Мастерс 45+",IF($A$1-E153&gt;=24,"Элита мужчины 24-44 года",IF($A$1-E153&gt;=17,"U23 - 17-23 года",IF($A$1-E153&gt;=14,"Юноши 14-16 лет",IF($A$1-E153&lt;=13,"Мальчики до 13 лет","Уточнить")))))</f>
        <v>U23 - 17-23 года</v>
      </c>
      <c r="Q153" s="17" t="str">
        <f>IF($A$1-E153&gt;=17,"Элита женщины 17+","Уточнить")</f>
        <v>Элита женщины 17+</v>
      </c>
      <c r="R153" s="17" t="str">
        <f>IF($A$1-E153&gt;=45,"Мастерс 45++",IF($A$1-E153&gt;=17,"Open «Элита» мужчины 17+","Уточнить"))</f>
        <v>Open «Элита» мужчины 17+</v>
      </c>
      <c r="S153" s="17" t="str">
        <f>IF($A$1-E153&gt;=17,"Open «Элита» женщины 17+","Уточнить")</f>
        <v>Open «Элита» женщины 17+</v>
      </c>
    </row>
    <row r="154" spans="2:19" ht="12.75" hidden="1">
      <c r="B154" s="30">
        <v>2535</v>
      </c>
      <c r="C154" s="29" t="s">
        <v>280</v>
      </c>
      <c r="D154" s="29" t="s">
        <v>99</v>
      </c>
      <c r="E154" s="30">
        <v>1973</v>
      </c>
      <c r="F154" s="29" t="s">
        <v>15</v>
      </c>
      <c r="G154" s="29" t="s">
        <v>18</v>
      </c>
      <c r="H154" s="30" t="str">
        <f>IF(G154="МИКРО",IF(F154="муж",L154,M154),IF(G154="МИНИ",IF(F154="муж",N154,O154),IF(G154="Полумарафон",IF(F154="муж",P154,Q154),IF(G154="Марафон",IF(F154="муж",R154,S154)))))</f>
        <v>Мастерс 45+</v>
      </c>
      <c r="I154" s="33" t="s">
        <v>349</v>
      </c>
      <c r="L154" s="17" t="str">
        <f>IF($A$1-E154&lt;=6,"Дети до 6 лет","Уточнить")</f>
        <v>Уточнить</v>
      </c>
      <c r="M154" s="17" t="str">
        <f>IF($A$1-E154&lt;=6,"Дети до 6 лет","Уточнить")</f>
        <v>Уточнить</v>
      </c>
      <c r="N154" s="17" t="str">
        <f>IF($A$1-E154&gt;=15,"Open мужчины -15 лет и старше",IF($A$1-E154&gt;=12,"Начинающие мальчики -12-14 лет",IF($A$1-E154&gt;=9,"Мальчики - 9-11 лет",IF($A$1-E154&lt;=8,"Младшие мальчики до 8 лет","Уточнить"))))</f>
        <v>Open мужчины -15 лет и старше</v>
      </c>
      <c r="O154" s="17" t="str">
        <f>IF($A$1-E154&gt;=15,"Open женщины 15+",IF($A$1-E154&gt;=12,"Девушки -12-14 лет",IF($A$1-E154&gt;=9,"Начинающие девочки - 9-11 лет",IF($A$1-E154&lt;=8,"Девочки до 8 лет","Уточнить"))))</f>
        <v>Open женщины 15+</v>
      </c>
      <c r="P154" s="17" t="str">
        <f>IF($A$1-E154&gt;=45,"Мастерс 45+",IF($A$1-E154&gt;=24,"Элита мужчины 24-44 года",IF($A$1-E154&gt;=17,"U23 - 17-23 года",IF($A$1-E154&gt;=14,"Юноши 14-16 лет",IF($A$1-E154&lt;=13,"Мальчики до 13 лет","Уточнить")))))</f>
        <v>Мастерс 45+</v>
      </c>
      <c r="Q154" s="17" t="str">
        <f>IF($A$1-E154&gt;=17,"Элита женщины 17+","Уточнить")</f>
        <v>Элита женщины 17+</v>
      </c>
      <c r="R154" s="17" t="str">
        <f>IF($A$1-E154&gt;=45,"Мастерс 45++",IF($A$1-E154&gt;=17,"Open «Элита» мужчины 17+","Уточнить"))</f>
        <v>Мастерс 45++</v>
      </c>
      <c r="S154" s="17" t="str">
        <f>IF($A$1-E154&gt;=17,"Open «Элита» женщины 17+","Уточнить")</f>
        <v>Open «Элита» женщины 17+</v>
      </c>
    </row>
    <row r="155" spans="2:19" ht="12.75" hidden="1">
      <c r="B155" s="30">
        <v>2557</v>
      </c>
      <c r="C155" s="29" t="s">
        <v>281</v>
      </c>
      <c r="D155" s="29" t="s">
        <v>105</v>
      </c>
      <c r="E155" s="30">
        <v>1974</v>
      </c>
      <c r="F155" s="29" t="s">
        <v>15</v>
      </c>
      <c r="G155" s="29" t="s">
        <v>18</v>
      </c>
      <c r="H155" s="30" t="str">
        <f>IF(G155="МИКРО",IF(F155="муж",L155,M155),IF(G155="МИНИ",IF(F155="муж",N155,O155),IF(G155="Полумарафон",IF(F155="муж",P155,Q155),IF(G155="Марафон",IF(F155="муж",R155,S155)))))</f>
        <v>Мастерс 45+</v>
      </c>
      <c r="I155" s="33" t="s">
        <v>386</v>
      </c>
      <c r="L155" s="17" t="str">
        <f>IF($A$1-E155&lt;=6,"Дети до 6 лет","Уточнить")</f>
        <v>Уточнить</v>
      </c>
      <c r="M155" s="17" t="str">
        <f>IF($A$1-E155&lt;=6,"Дети до 6 лет","Уточнить")</f>
        <v>Уточнить</v>
      </c>
      <c r="N155" s="17" t="str">
        <f>IF($A$1-E155&gt;=15,"Open мужчины -15 лет и старше",IF($A$1-E155&gt;=12,"Начинающие мальчики -12-14 лет",IF($A$1-E155&gt;=9,"Мальчики - 9-11 лет",IF($A$1-E155&lt;=8,"Младшие мальчики до 8 лет","Уточнить"))))</f>
        <v>Open мужчины -15 лет и старше</v>
      </c>
      <c r="O155" s="17" t="str">
        <f>IF($A$1-E155&gt;=15,"Open женщины 15+",IF($A$1-E155&gt;=12,"Девушки -12-14 лет",IF($A$1-E155&gt;=9,"Начинающие девочки - 9-11 лет",IF($A$1-E155&lt;=8,"Девочки до 8 лет","Уточнить"))))</f>
        <v>Open женщины 15+</v>
      </c>
      <c r="P155" s="17" t="str">
        <f>IF($A$1-E155&gt;=45,"Мастерс 45+",IF($A$1-E155&gt;=24,"Элита мужчины 24-44 года",IF($A$1-E155&gt;=17,"U23 - 17-23 года",IF($A$1-E155&gt;=14,"Юноши 14-16 лет",IF($A$1-E155&lt;=13,"Мальчики до 13 лет","Уточнить")))))</f>
        <v>Мастерс 45+</v>
      </c>
      <c r="Q155" s="17" t="str">
        <f>IF($A$1-E155&gt;=17,"Элита женщины 17+","Уточнить")</f>
        <v>Элита женщины 17+</v>
      </c>
      <c r="R155" s="17" t="str">
        <f>IF($A$1-E155&gt;=45,"Мастерс 45++",IF($A$1-E155&gt;=17,"Open «Элита» мужчины 17+","Уточнить"))</f>
        <v>Мастерс 45++</v>
      </c>
      <c r="S155" s="17" t="str">
        <f>IF($A$1-E155&gt;=17,"Open «Элита» женщины 17+","Уточнить")</f>
        <v>Open «Элита» женщины 17+</v>
      </c>
    </row>
    <row r="156" spans="2:19" ht="12.75">
      <c r="C156" s="29" t="s">
        <v>373</v>
      </c>
      <c r="H156" s="38"/>
      <c r="I156" s="29" t="s">
        <v>374</v>
      </c>
      <c r="L156" s="17"/>
      <c r="M156" s="17"/>
      <c r="N156" s="17"/>
      <c r="O156" s="17"/>
      <c r="P156" s="17"/>
      <c r="Q156" s="17"/>
      <c r="R156" s="17"/>
      <c r="S156" s="17"/>
    </row>
    <row r="157" spans="2:19" ht="12.75">
      <c r="B157">
        <v>1044</v>
      </c>
      <c r="H157" s="38"/>
      <c r="I157" s="33" t="s">
        <v>387</v>
      </c>
      <c r="L157" s="17"/>
      <c r="M157" s="17"/>
      <c r="N157" s="17"/>
      <c r="O157" s="17"/>
      <c r="P157" s="17"/>
      <c r="Q157" s="17"/>
      <c r="R157" s="17"/>
      <c r="S157" s="17"/>
    </row>
    <row r="158" spans="2:19" ht="12.75">
      <c r="C158" s="29" t="s">
        <v>392</v>
      </c>
      <c r="H158" s="38"/>
      <c r="I158" s="33" t="s">
        <v>394</v>
      </c>
      <c r="L158" s="17"/>
      <c r="M158" s="17"/>
      <c r="N158" s="17"/>
      <c r="O158" s="17"/>
      <c r="P158" s="17"/>
      <c r="Q158" s="17"/>
      <c r="R158" s="17"/>
      <c r="S158" s="17"/>
    </row>
    <row r="159" spans="2:19" ht="12.75">
      <c r="C159" s="29" t="s">
        <v>393</v>
      </c>
      <c r="H159" s="38"/>
      <c r="I159" s="33" t="s">
        <v>395</v>
      </c>
      <c r="L159" s="17"/>
      <c r="M159" s="17"/>
      <c r="N159" s="17"/>
      <c r="O159" s="17"/>
      <c r="P159" s="17"/>
      <c r="Q159" s="17"/>
      <c r="R159" s="17"/>
      <c r="S159" s="17"/>
    </row>
    <row r="160" spans="2:19" ht="12.75">
      <c r="B160">
        <v>1046</v>
      </c>
      <c r="H160" s="38"/>
      <c r="I160" s="33" t="s">
        <v>400</v>
      </c>
      <c r="L160" s="17"/>
      <c r="M160" s="17"/>
      <c r="N160" s="17"/>
      <c r="O160" s="17"/>
      <c r="P160" s="17"/>
      <c r="Q160" s="17"/>
      <c r="R160" s="17"/>
      <c r="S160" s="17"/>
    </row>
    <row r="161" spans="3:19" ht="12.75">
      <c r="C161" s="29" t="s">
        <v>354</v>
      </c>
      <c r="H161" s="38"/>
      <c r="I161" s="29" t="s">
        <v>355</v>
      </c>
      <c r="L161" s="17"/>
      <c r="M161" s="17"/>
      <c r="N161" s="17"/>
      <c r="O161" s="17"/>
      <c r="P161" s="17"/>
      <c r="Q161" s="17"/>
      <c r="R161" s="17"/>
      <c r="S161" s="17"/>
    </row>
    <row r="162" spans="3:19" ht="12.75">
      <c r="H162" s="38"/>
      <c r="L162" s="17"/>
      <c r="M162" s="17"/>
      <c r="N162" s="17"/>
      <c r="O162" s="17"/>
      <c r="P162" s="17"/>
      <c r="Q162" s="17"/>
      <c r="R162" s="17"/>
      <c r="S162" s="17"/>
    </row>
    <row r="163" spans="3:19" ht="12.75">
      <c r="H163" s="38"/>
      <c r="L163" s="17"/>
      <c r="M163" s="17"/>
      <c r="N163" s="17"/>
      <c r="O163" s="17"/>
      <c r="P163" s="17"/>
      <c r="Q163" s="17"/>
      <c r="R163" s="17"/>
      <c r="S163" s="17"/>
    </row>
    <row r="164" spans="3:19" ht="12.75">
      <c r="H164" s="38"/>
      <c r="L164" s="17"/>
      <c r="M164" s="17"/>
      <c r="N164" s="17"/>
      <c r="O164" s="17"/>
      <c r="P164" s="17"/>
      <c r="Q164" s="17"/>
      <c r="R164" s="17"/>
      <c r="S164" s="17"/>
    </row>
    <row r="165" spans="3:19" ht="12.75">
      <c r="H165" s="38"/>
      <c r="L165" s="17"/>
      <c r="M165" s="17"/>
      <c r="N165" s="17"/>
      <c r="O165" s="17"/>
      <c r="P165" s="17"/>
      <c r="Q165" s="17"/>
      <c r="R165" s="17"/>
      <c r="S165" s="17"/>
    </row>
  </sheetData>
  <autoFilter ref="A1:S161">
    <filterColumn colId="6">
      <filters blank="1">
        <filter val="Марафон"/>
      </filters>
    </filterColumn>
    <sortState ref="A49:S54">
      <sortCondition ref="J1:J164"/>
    </sortState>
  </autoFilter>
  <mergeCells count="4">
    <mergeCell ref="L1:M1"/>
    <mergeCell ref="N1:O1"/>
    <mergeCell ref="P1:Q1"/>
    <mergeCell ref="R1:S1"/>
  </mergeCells>
  <pageMargins left="0.23622047244094491" right="0.23622047244094491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61"/>
  <sheetViews>
    <sheetView topLeftCell="A7" workbookViewId="0">
      <selection activeCell="A22" sqref="A22"/>
    </sheetView>
  </sheetViews>
  <sheetFormatPr defaultColWidth="14.42578125" defaultRowHeight="15.75" customHeight="1"/>
  <cols>
    <col min="1" max="1" width="81.85546875" customWidth="1"/>
  </cols>
  <sheetData>
    <row r="1" spans="1:1" ht="15.75" customHeight="1">
      <c r="A1" s="18" t="s">
        <v>175</v>
      </c>
    </row>
    <row r="2" spans="1:1" ht="15.75" customHeight="1">
      <c r="A2" s="19"/>
    </row>
    <row r="3" spans="1:1" ht="15.75" customHeight="1">
      <c r="A3" s="20" t="s">
        <v>176</v>
      </c>
    </row>
    <row r="4" spans="1:1" ht="15.75" customHeight="1">
      <c r="A4" s="21" t="s">
        <v>177</v>
      </c>
    </row>
    <row r="5" spans="1:1" ht="15.75" customHeight="1">
      <c r="A5" s="22"/>
    </row>
    <row r="6" spans="1:1" ht="15.75" customHeight="1">
      <c r="A6" s="20" t="s">
        <v>178</v>
      </c>
    </row>
    <row r="7" spans="1:1" ht="15.75" customHeight="1">
      <c r="A7" s="21" t="s">
        <v>179</v>
      </c>
    </row>
    <row r="8" spans="1:1" ht="15.75" customHeight="1">
      <c r="A8" s="21" t="s">
        <v>180</v>
      </c>
    </row>
    <row r="9" spans="1:1" ht="15.75" customHeight="1">
      <c r="A9" s="21" t="s">
        <v>181</v>
      </c>
    </row>
    <row r="10" spans="1:1" ht="15.75" customHeight="1">
      <c r="A10" s="21" t="s">
        <v>182</v>
      </c>
    </row>
    <row r="11" spans="1:1" ht="15.75" customHeight="1">
      <c r="A11" s="21" t="s">
        <v>183</v>
      </c>
    </row>
    <row r="12" spans="1:1" ht="15.75" customHeight="1">
      <c r="A12" s="21" t="s">
        <v>184</v>
      </c>
    </row>
    <row r="13" spans="1:1" ht="15.75" customHeight="1">
      <c r="A13" s="21" t="s">
        <v>185</v>
      </c>
    </row>
    <row r="14" spans="1:1" ht="15.75" customHeight="1">
      <c r="A14" s="21" t="s">
        <v>186</v>
      </c>
    </row>
    <row r="15" spans="1:1" ht="15.75" customHeight="1">
      <c r="A15" s="22"/>
    </row>
    <row r="16" spans="1:1" ht="15.75" customHeight="1">
      <c r="A16" s="20" t="s">
        <v>187</v>
      </c>
    </row>
    <row r="17" spans="1:1" ht="15.75" customHeight="1">
      <c r="A17" s="21" t="s">
        <v>188</v>
      </c>
    </row>
    <row r="18" spans="1:1" ht="15.75" customHeight="1">
      <c r="A18" s="21" t="s">
        <v>189</v>
      </c>
    </row>
    <row r="19" spans="1:1" ht="15.75" customHeight="1">
      <c r="A19" s="21" t="s">
        <v>190</v>
      </c>
    </row>
    <row r="20" spans="1:1" ht="15.75" customHeight="1">
      <c r="A20" s="21" t="s">
        <v>191</v>
      </c>
    </row>
    <row r="21" spans="1:1" ht="15.75" customHeight="1">
      <c r="A21" s="21" t="s">
        <v>192</v>
      </c>
    </row>
    <row r="22" spans="1:1" ht="15.75" customHeight="1">
      <c r="A22" s="21" t="s">
        <v>193</v>
      </c>
    </row>
    <row r="23" spans="1:1" ht="15.75" customHeight="1">
      <c r="A23" s="22"/>
    </row>
    <row r="24" spans="1:1" ht="12.75">
      <c r="A24" s="20" t="s">
        <v>194</v>
      </c>
    </row>
    <row r="25" spans="1:1" ht="12.75">
      <c r="A25" s="21" t="s">
        <v>192</v>
      </c>
    </row>
    <row r="26" spans="1:1" ht="12.75">
      <c r="A26" s="21" t="s">
        <v>195</v>
      </c>
    </row>
    <row r="27" spans="1:1" ht="12.75">
      <c r="A27" s="21" t="s">
        <v>193</v>
      </c>
    </row>
    <row r="28" spans="1:1" ht="12.75">
      <c r="A28" s="21"/>
    </row>
    <row r="29" spans="1:1" ht="12.75">
      <c r="A29" s="21"/>
    </row>
    <row r="30" spans="1:1" ht="12.75">
      <c r="A30" s="23"/>
    </row>
    <row r="31" spans="1:1" ht="12.75">
      <c r="A31" s="23"/>
    </row>
    <row r="32" spans="1:1" ht="12.75">
      <c r="A32" s="23"/>
    </row>
    <row r="33" spans="1:1" ht="12.75">
      <c r="A33" s="23"/>
    </row>
    <row r="34" spans="1:1" ht="12.75">
      <c r="A34" s="24"/>
    </row>
    <row r="35" spans="1:1" ht="12.75">
      <c r="A35" s="24"/>
    </row>
    <row r="36" spans="1:1" ht="12.75">
      <c r="A36" s="19"/>
    </row>
    <row r="37" spans="1:1" ht="12.75">
      <c r="A37" s="25"/>
    </row>
    <row r="38" spans="1:1" ht="12.75">
      <c r="A38" s="24"/>
    </row>
    <row r="39" spans="1:1" ht="12.75">
      <c r="A39" s="24"/>
    </row>
    <row r="40" spans="1:1" ht="12.75">
      <c r="A40" s="24"/>
    </row>
    <row r="41" spans="1:1" ht="12.75">
      <c r="A41" s="24"/>
    </row>
    <row r="42" spans="1:1" ht="12.75">
      <c r="A42" s="24"/>
    </row>
    <row r="43" spans="1:1" ht="12.75">
      <c r="A43" s="24"/>
    </row>
    <row r="44" spans="1:1" ht="12.75">
      <c r="A44" s="26"/>
    </row>
    <row r="45" spans="1:1" ht="12.75">
      <c r="A45" s="26"/>
    </row>
    <row r="46" spans="1:1" ht="12.75">
      <c r="A46" s="19"/>
    </row>
    <row r="47" spans="1:1" ht="12.75">
      <c r="A47" s="25"/>
    </row>
    <row r="48" spans="1:1" ht="12.75">
      <c r="A48" s="26"/>
    </row>
    <row r="49" spans="1:1" ht="12.75">
      <c r="A49" s="26"/>
    </row>
    <row r="50" spans="1:1" ht="12.75">
      <c r="A50" s="26"/>
    </row>
    <row r="51" spans="1:1" ht="12.75">
      <c r="A51" s="26"/>
    </row>
    <row r="52" spans="1:1" ht="12.75">
      <c r="A52" s="26"/>
    </row>
    <row r="53" spans="1:1" ht="12.75">
      <c r="A53" s="26"/>
    </row>
    <row r="54" spans="1:1" ht="12.75">
      <c r="A54" s="19"/>
    </row>
    <row r="55" spans="1:1" ht="12.75">
      <c r="A55" s="25"/>
    </row>
    <row r="56" spans="1:1" ht="12.75">
      <c r="A56" s="26"/>
    </row>
    <row r="57" spans="1:1" ht="12.75">
      <c r="A57" s="26"/>
    </row>
    <row r="58" spans="1:1" ht="12.75">
      <c r="A58" s="26"/>
    </row>
    <row r="59" spans="1:1" ht="12.75">
      <c r="A59" s="26"/>
    </row>
    <row r="60" spans="1:1" ht="12.75">
      <c r="A60" s="26"/>
    </row>
    <row r="61" spans="1:1" ht="12.75">
      <c r="A61" s="2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Ответы на форму (2)</vt:lpstr>
      <vt:lpstr>описание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2019-06-30T13:09:34Z</cp:lastPrinted>
  <dcterms:modified xsi:type="dcterms:W3CDTF">2019-06-30T13:28:00Z</dcterms:modified>
</cp:coreProperties>
</file>