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000001_{DB4AAE5B-07CC-0749-9568-4E61F7F466DA}" xr6:coauthVersionLast="43" xr6:coauthVersionMax="43" xr10:uidLastSave="{00000000-0000-0000-0000-000000000000}"/>
  <bookViews>
    <workbookView xWindow="0" yWindow="0" windowWidth="16380" windowHeight="8190" tabRatio="987" activeTab="1" xr2:uid="{00000000-000D-0000-FFFF-FFFF00000000}"/>
  </bookViews>
  <sheets>
    <sheet name="полумарафон мужчины абсолют" sheetId="21" r:id="rId1"/>
    <sheet name="командная" sheetId="22" r:id="rId2"/>
    <sheet name="полумарафон женщины абсолют" sheetId="18" r:id="rId3"/>
    <sheet name="полумарафон женщины" sheetId="17" r:id="rId4"/>
    <sheet name="марафон женщины" sheetId="16" r:id="rId5"/>
    <sheet name="марафон мужчины абсолют" sheetId="20" r:id="rId6"/>
    <sheet name="марафон мужчины" sheetId="14" r:id="rId7"/>
    <sheet name="полумарафон мужчины" sheetId="4" r:id="rId8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2" i="22" l="1"/>
  <c r="D49" i="22"/>
  <c r="D35" i="22"/>
  <c r="D21" i="22"/>
  <c r="D40" i="22"/>
  <c r="D28" i="22"/>
  <c r="D45" i="22"/>
  <c r="D14" i="22"/>
  <c r="D7" i="22"/>
  <c r="J30" i="21"/>
  <c r="J31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6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5" i="21"/>
  <c r="H33" i="21"/>
  <c r="H35" i="21"/>
  <c r="H29" i="21"/>
  <c r="H25" i="21"/>
  <c r="H20" i="21"/>
  <c r="H19" i="21"/>
  <c r="H18" i="21"/>
  <c r="H12" i="21"/>
  <c r="H37" i="21"/>
  <c r="H15" i="21"/>
  <c r="H11" i="21"/>
  <c r="H9" i="21"/>
  <c r="H6" i="21"/>
  <c r="H36" i="21"/>
  <c r="H34" i="21"/>
  <c r="H26" i="21"/>
  <c r="H23" i="21"/>
  <c r="H17" i="21"/>
  <c r="H16" i="21"/>
  <c r="H13" i="21"/>
  <c r="H8" i="21"/>
  <c r="H7" i="21"/>
  <c r="H27" i="21"/>
  <c r="H22" i="21"/>
  <c r="H24" i="21"/>
  <c r="H5" i="21"/>
  <c r="H31" i="21"/>
  <c r="H30" i="21"/>
  <c r="H28" i="21"/>
  <c r="H21" i="21"/>
  <c r="H14" i="21"/>
  <c r="H10" i="21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6" i="20"/>
  <c r="T65" i="20"/>
  <c r="H29" i="20"/>
  <c r="H25" i="20"/>
  <c r="H7" i="20"/>
  <c r="H22" i="20"/>
  <c r="H20" i="20"/>
  <c r="H15" i="20"/>
  <c r="H11" i="20"/>
  <c r="H6" i="20"/>
  <c r="H30" i="20"/>
  <c r="H28" i="20"/>
  <c r="H27" i="20"/>
  <c r="H26" i="20"/>
  <c r="H23" i="20"/>
  <c r="H21" i="20"/>
  <c r="H19" i="20"/>
  <c r="H18" i="20"/>
  <c r="H17" i="20"/>
  <c r="H16" i="20"/>
  <c r="H14" i="20"/>
  <c r="H13" i="20"/>
  <c r="H12" i="20"/>
  <c r="H10" i="20"/>
  <c r="H9" i="20"/>
  <c r="H8" i="20"/>
  <c r="H5" i="20"/>
  <c r="H24" i="20"/>
  <c r="J7" i="18"/>
  <c r="J8" i="18"/>
  <c r="J9" i="18"/>
  <c r="J10" i="18"/>
  <c r="J6" i="18"/>
  <c r="H14" i="17"/>
  <c r="H35" i="4"/>
  <c r="H36" i="4"/>
  <c r="H29" i="4"/>
  <c r="H28" i="4"/>
  <c r="H23" i="4"/>
  <c r="G23" i="4"/>
  <c r="H45" i="4"/>
  <c r="G7" i="4"/>
  <c r="G8" i="4"/>
  <c r="G9" i="4"/>
  <c r="G10" i="4"/>
  <c r="G11" i="4"/>
  <c r="G6" i="4"/>
  <c r="G6" i="18"/>
  <c r="G7" i="18"/>
  <c r="G8" i="18"/>
  <c r="G9" i="18"/>
  <c r="G10" i="18"/>
  <c r="H7" i="18"/>
  <c r="H6" i="18"/>
  <c r="H5" i="18"/>
  <c r="G5" i="18"/>
  <c r="H10" i="18"/>
  <c r="H9" i="18"/>
  <c r="H8" i="18"/>
  <c r="G7" i="17"/>
  <c r="H13" i="17"/>
  <c r="G13" i="17"/>
  <c r="H12" i="17"/>
  <c r="G12" i="17"/>
  <c r="H11" i="17"/>
  <c r="G11" i="17"/>
  <c r="H9" i="17"/>
  <c r="G9" i="17"/>
  <c r="H7" i="17"/>
  <c r="H6" i="17"/>
  <c r="G6" i="17"/>
  <c r="T63" i="16"/>
  <c r="H6" i="16"/>
  <c r="G6" i="16"/>
  <c r="G43" i="4"/>
  <c r="G44" i="4"/>
  <c r="G42" i="4"/>
  <c r="H44" i="4"/>
  <c r="H43" i="4"/>
  <c r="H42" i="4"/>
  <c r="G39" i="4"/>
  <c r="G40" i="4"/>
  <c r="G38" i="4"/>
  <c r="H40" i="4"/>
  <c r="H39" i="4"/>
  <c r="H38" i="4"/>
  <c r="G32" i="4"/>
  <c r="G33" i="4"/>
  <c r="G34" i="4"/>
  <c r="G31" i="4"/>
  <c r="H34" i="4"/>
  <c r="H33" i="4"/>
  <c r="H32" i="4"/>
  <c r="H31" i="4"/>
  <c r="G24" i="4"/>
  <c r="G25" i="4"/>
  <c r="G26" i="4"/>
  <c r="G27" i="4"/>
  <c r="G22" i="4"/>
  <c r="H27" i="4"/>
  <c r="H26" i="4"/>
  <c r="H25" i="4"/>
  <c r="H24" i="4"/>
  <c r="H22" i="4"/>
  <c r="H20" i="4"/>
  <c r="G20" i="4"/>
  <c r="H14" i="4"/>
  <c r="H15" i="4"/>
  <c r="H16" i="4"/>
  <c r="H17" i="4"/>
  <c r="G15" i="4"/>
  <c r="G16" i="4"/>
  <c r="G17" i="4"/>
  <c r="G14" i="4"/>
  <c r="H8" i="4"/>
  <c r="H9" i="4"/>
  <c r="H10" i="4"/>
  <c r="H11" i="4"/>
  <c r="H7" i="4"/>
  <c r="H6" i="4"/>
  <c r="G36" i="14"/>
  <c r="G34" i="14"/>
  <c r="G35" i="14"/>
  <c r="H34" i="14"/>
  <c r="H35" i="14"/>
  <c r="H36" i="14"/>
  <c r="H29" i="14"/>
  <c r="H30" i="14"/>
  <c r="H31" i="14"/>
  <c r="H32" i="14"/>
  <c r="G30" i="14"/>
  <c r="G31" i="14"/>
  <c r="G32" i="14"/>
  <c r="G29" i="14"/>
  <c r="H8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11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10" i="14"/>
  <c r="G8" i="14"/>
  <c r="T65" i="14"/>
  <c r="H2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Михась</author>
  </authors>
  <commentList>
    <comment ref="A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Михась: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Михась</author>
  </authors>
  <commentList>
    <comment ref="A21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Михась: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<sst xmlns="http://schemas.openxmlformats.org/spreadsheetml/2006/main" count="504" uniqueCount="146">
  <si>
    <t>мужчины</t>
  </si>
  <si>
    <t xml:space="preserve">№ </t>
  </si>
  <si>
    <t>Фамилия Имя</t>
  </si>
  <si>
    <t>Номер</t>
  </si>
  <si>
    <t>Год рождения</t>
  </si>
  <si>
    <t>Команда</t>
  </si>
  <si>
    <t xml:space="preserve">Время </t>
  </si>
  <si>
    <t>Очки</t>
  </si>
  <si>
    <t>Отставание от лидера</t>
  </si>
  <si>
    <t>Средняя скорость</t>
  </si>
  <si>
    <t xml:space="preserve">Место </t>
  </si>
  <si>
    <t>Шишло Сергей</t>
  </si>
  <si>
    <t>Борисовский р-н</t>
  </si>
  <si>
    <t>Жукович Владислав</t>
  </si>
  <si>
    <t>Борисовский район</t>
  </si>
  <si>
    <t>Буянов Тимофей</t>
  </si>
  <si>
    <t>Орловский Андрей</t>
  </si>
  <si>
    <t>Павловец Максим</t>
  </si>
  <si>
    <t>Кривов Юрий</t>
  </si>
  <si>
    <t>сошел</t>
  </si>
  <si>
    <t>Главный судья</t>
  </si>
  <si>
    <t>Голубь С.М.</t>
  </si>
  <si>
    <t>Главный секретарь</t>
  </si>
  <si>
    <t>Аксёнова Г.В.</t>
  </si>
  <si>
    <t>Близнец Михаил</t>
  </si>
  <si>
    <t>Крупки</t>
  </si>
  <si>
    <t>Кожевников Андрей</t>
  </si>
  <si>
    <t>Белый Илья</t>
  </si>
  <si>
    <t>Бобович Никита</t>
  </si>
  <si>
    <t>Заяц Артем</t>
  </si>
  <si>
    <t>Ветров Антон</t>
  </si>
  <si>
    <t>снят</t>
  </si>
  <si>
    <t>Белая Анастасия</t>
  </si>
  <si>
    <t>Место</t>
  </si>
  <si>
    <t>№ п.п.</t>
  </si>
  <si>
    <t>Команда /               Фамилия, имя</t>
  </si>
  <si>
    <t>Демяшкевич Дмитрий</t>
  </si>
  <si>
    <t>Хацкевич Михаил</t>
  </si>
  <si>
    <t>Сумма очков</t>
  </si>
  <si>
    <t>Слободько Дмитрий</t>
  </si>
  <si>
    <t>Борисов</t>
  </si>
  <si>
    <t>Аксенова Г.В.</t>
  </si>
  <si>
    <t>женщины</t>
  </si>
  <si>
    <t>t +17, солнечно</t>
  </si>
  <si>
    <t xml:space="preserve">Главное Управление спорта и туризма Миноблисполкома.                                                                                                                              Этап кубка Минской области по маунтинбайку.                                                                                      </t>
  </si>
  <si>
    <t>Полумарафон</t>
  </si>
  <si>
    <t>М1-М3</t>
  </si>
  <si>
    <t>Черенец Антон</t>
  </si>
  <si>
    <t>Ясенович Влад</t>
  </si>
  <si>
    <t>М5-М7</t>
  </si>
  <si>
    <t>Максименков Александр</t>
  </si>
  <si>
    <t>Лида</t>
  </si>
  <si>
    <t>Марафон</t>
  </si>
  <si>
    <t>Шаптебой Василий</t>
  </si>
  <si>
    <t>Чаусов Дмитрий</t>
  </si>
  <si>
    <t>Волчанин Андрей</t>
  </si>
  <si>
    <t>Минск</t>
  </si>
  <si>
    <t>Augulis Donatas</t>
  </si>
  <si>
    <t>DRYM TYM (Вильнюс)</t>
  </si>
  <si>
    <t>Прокофьев Сергей</t>
  </si>
  <si>
    <t>Ольшанец Владислав</t>
  </si>
  <si>
    <t>Захаров Иван</t>
  </si>
  <si>
    <t>МТБ РБ (Минск)</t>
  </si>
  <si>
    <t>М6</t>
  </si>
  <si>
    <t>М7</t>
  </si>
  <si>
    <t>Гамин Иван</t>
  </si>
  <si>
    <t>Фомин Владимир</t>
  </si>
  <si>
    <t>Могилев</t>
  </si>
  <si>
    <t>Шутько Александр</t>
  </si>
  <si>
    <t>Аберченко Павел</t>
  </si>
  <si>
    <t>Керножицкий Сергей</t>
  </si>
  <si>
    <t>Бадюля Андрей</t>
  </si>
  <si>
    <t>Кожевников Виталий</t>
  </si>
  <si>
    <t>Смычёк Валера</t>
  </si>
  <si>
    <t>Василевский Евгений</t>
  </si>
  <si>
    <t>Гатальский Александр</t>
  </si>
  <si>
    <t>Калита</t>
  </si>
  <si>
    <t>Рогалевич Валерий</t>
  </si>
  <si>
    <t>Флоренский Максим</t>
  </si>
  <si>
    <t>Масловский Денис</t>
  </si>
  <si>
    <t>Корчевский Максим</t>
  </si>
  <si>
    <t>Прамень (Борисов)</t>
  </si>
  <si>
    <t>Аверченко Александр</t>
  </si>
  <si>
    <t>ВелаМайстар (Гомель)</t>
  </si>
  <si>
    <t>М4</t>
  </si>
  <si>
    <t>Гузаревский Роман</t>
  </si>
  <si>
    <t>Молодечно</t>
  </si>
  <si>
    <t xml:space="preserve">TriStail (Минск) </t>
  </si>
  <si>
    <t>Комаров Алексей</t>
  </si>
  <si>
    <t>Magicsport (Минск)</t>
  </si>
  <si>
    <t>Плодунов Захар</t>
  </si>
  <si>
    <t>Свирид Андрей</t>
  </si>
  <si>
    <t>Морозов Олег</t>
  </si>
  <si>
    <t>Некрасов Василий</t>
  </si>
  <si>
    <t>Ждановский Арсений</t>
  </si>
  <si>
    <t>Кутас Сергей</t>
  </si>
  <si>
    <t>Русаков Александр</t>
  </si>
  <si>
    <t>Русилов Сергей</t>
  </si>
  <si>
    <t>Селица</t>
  </si>
  <si>
    <t>Бурчев Константин</t>
  </si>
  <si>
    <t>Тарас Дмитрий</t>
  </si>
  <si>
    <t>Шиманович Олесь</t>
  </si>
  <si>
    <t>Ротько Вячеслав</t>
  </si>
  <si>
    <t>Новицкий Сергей</t>
  </si>
  <si>
    <t>Баитов Игорь</t>
  </si>
  <si>
    <t>CADENCE (Могилев)</t>
  </si>
  <si>
    <t>Хрущев Вадим</t>
  </si>
  <si>
    <t>SMOOVEBY TEAM Борисов</t>
  </si>
  <si>
    <t>Хвостенков Максим</t>
  </si>
  <si>
    <t>Зенкевич Игорь</t>
  </si>
  <si>
    <t>Вполсилы team</t>
  </si>
  <si>
    <t>М3</t>
  </si>
  <si>
    <t>Бычков Антон</t>
  </si>
  <si>
    <t xml:space="preserve"> М2</t>
  </si>
  <si>
    <t>М5</t>
  </si>
  <si>
    <t xml:space="preserve"> М4</t>
  </si>
  <si>
    <t xml:space="preserve"> М3</t>
  </si>
  <si>
    <t xml:space="preserve"> М1</t>
  </si>
  <si>
    <t xml:space="preserve">                                                        М6</t>
  </si>
  <si>
    <t xml:space="preserve">                                                          М5</t>
  </si>
  <si>
    <t>Варфоломеева Наталья</t>
  </si>
  <si>
    <t>CERESIT</t>
  </si>
  <si>
    <t>Ж5</t>
  </si>
  <si>
    <t>Хлопцева Инна</t>
  </si>
  <si>
    <t>Навицкая Диана</t>
  </si>
  <si>
    <t>Ж1</t>
  </si>
  <si>
    <t>Ж2</t>
  </si>
  <si>
    <t>Занемонец Диана</t>
  </si>
  <si>
    <t>Ж4</t>
  </si>
  <si>
    <t>Логинова Юлия</t>
  </si>
  <si>
    <t>Кузеева Марина</t>
  </si>
  <si>
    <t>Нисанова Ника</t>
  </si>
  <si>
    <t>Алексин Владислав</t>
  </si>
  <si>
    <t>сошел с марафона</t>
  </si>
  <si>
    <t>сошла с марафона</t>
  </si>
  <si>
    <t xml:space="preserve">Борисвоский район </t>
  </si>
  <si>
    <t>г. Минск</t>
  </si>
  <si>
    <t>Прамень Борисов</t>
  </si>
  <si>
    <t>Каяк (Борисовский р-н)</t>
  </si>
  <si>
    <t>Прамень  (Борисов)</t>
  </si>
  <si>
    <t>г. Лида</t>
  </si>
  <si>
    <t>г. Могилев</t>
  </si>
  <si>
    <t xml:space="preserve">Главный судья </t>
  </si>
  <si>
    <t>д. Малое Стахово</t>
  </si>
  <si>
    <t xml:space="preserve"> д. Малое Стахово</t>
  </si>
  <si>
    <t>Крупский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</si>
</sst>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"/>
    <numFmt numFmtId="165" formatCode="0.0000"/>
  </numFmts>
  <fonts count="21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0"/>
      <color rgb="FF000000"/>
      <name val="Calibri"/>
      <family val="2"/>
      <charset val="204"/>
    </font>
    <font>
      <b/>
      <sz val="16"/>
      <color rgb="FF000000"/>
      <name val="Cambria"/>
      <family val="1"/>
      <charset val="204"/>
    </font>
    <font>
      <sz val="14"/>
      <color rgb="FF00000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14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sz val="10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"/>
      <color rgb="FF000000"/>
      <name val="Arial Narrow"/>
      <family val="2"/>
      <charset val="204"/>
    </font>
    <font>
      <sz val="7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Border="1"/>
    <xf numFmtId="165" fontId="0" fillId="0" borderId="0" xfId="0" applyNumberFormat="1" applyFont="1" applyBorder="1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7" fillId="0" borderId="0" xfId="0" applyNumberFormat="1" applyFont="1"/>
    <xf numFmtId="0" fontId="3" fillId="0" borderId="0" xfId="0" applyFont="1" applyBorder="1"/>
    <xf numFmtId="0" fontId="8" fillId="0" borderId="0" xfId="0" applyFont="1"/>
    <xf numFmtId="164" fontId="11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 shrinkToFit="1"/>
    </xf>
    <xf numFmtId="14" fontId="3" fillId="0" borderId="0" xfId="0" applyNumberFormat="1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3" fillId="0" borderId="1" xfId="0" applyFont="1" applyBorder="1" applyAlignment="1">
      <alignment horizontal="center"/>
    </xf>
    <xf numFmtId="0" fontId="6" fillId="0" borderId="0" xfId="0" applyFont="1"/>
    <xf numFmtId="0" fontId="14" fillId="0" borderId="0" xfId="1" applyFont="1" applyBorder="1" applyAlignment="1">
      <alignment vertical="center"/>
    </xf>
    <xf numFmtId="2" fontId="3" fillId="0" borderId="0" xfId="0" applyNumberFormat="1" applyFont="1"/>
    <xf numFmtId="0" fontId="14" fillId="0" borderId="1" xfId="0" applyNumberFormat="1" applyFont="1" applyBorder="1" applyAlignment="1">
      <alignment horizontal="center" vertical="center"/>
    </xf>
    <xf numFmtId="2" fontId="14" fillId="0" borderId="0" xfId="0" applyNumberFormat="1" applyFont="1"/>
    <xf numFmtId="0" fontId="3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2" fontId="3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7" xfId="0" applyFont="1" applyBorder="1" applyAlignment="1"/>
  </cellXfs>
  <cellStyles count="3">
    <cellStyle name="Обычный" xfId="0" builtinId="0"/>
    <cellStyle name="Обычный 5" xfId="2" xr:uid="{00000000-0005-0000-0000-000001000000}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view="pageBreakPreview" zoomScaleNormal="72" workbookViewId="0" xr3:uid="{AEA406A1-0E4B-5B11-9CD5-51D6E497D94C}">
      <selection activeCell="J5" sqref="J5"/>
    </sheetView>
  </sheetViews>
  <sheetFormatPr defaultRowHeight="15"/>
  <cols>
    <col min="1" max="1" width="4.70703125" customWidth="1"/>
    <col min="2" max="2" width="17.62109375" customWidth="1"/>
    <col min="3" max="3" width="6.05078125" customWidth="1"/>
    <col min="4" max="4" width="8.875" customWidth="1"/>
    <col min="5" max="5" width="14.796875" customWidth="1"/>
    <col min="6" max="6" width="9.4140625" customWidth="1"/>
    <col min="7" max="7" width="10.22265625" customWidth="1"/>
    <col min="8" max="8" width="7.26171875" customWidth="1"/>
    <col min="9" max="9" width="5.51171875" customWidth="1"/>
  </cols>
  <sheetData>
    <row r="1" spans="1:11" ht="48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5"/>
    </row>
    <row r="2" spans="1:11">
      <c r="A2" s="27"/>
      <c r="B2" s="5" t="s">
        <v>12</v>
      </c>
      <c r="C2" s="5" t="s">
        <v>144</v>
      </c>
      <c r="D2" s="4"/>
      <c r="E2" s="4" t="s">
        <v>43</v>
      </c>
      <c r="F2" s="27">
        <v>43597</v>
      </c>
      <c r="G2" s="5"/>
      <c r="H2" s="5"/>
      <c r="I2" s="5"/>
      <c r="J2" s="4"/>
      <c r="K2" s="5"/>
    </row>
    <row r="3" spans="1:11">
      <c r="A3" s="38"/>
      <c r="B3" s="38" t="s">
        <v>45</v>
      </c>
      <c r="C3" s="38"/>
      <c r="E3" s="38" t="s">
        <v>0</v>
      </c>
      <c r="F3" s="39">
        <v>36</v>
      </c>
      <c r="G3" s="5" t="s">
        <v>46</v>
      </c>
      <c r="H3" s="5"/>
      <c r="I3" s="5"/>
      <c r="J3" s="5"/>
      <c r="K3" s="5"/>
    </row>
    <row r="4" spans="1:11" ht="34.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5" t="s">
        <v>8</v>
      </c>
      <c r="H4" s="26" t="s">
        <v>9</v>
      </c>
      <c r="I4" s="24" t="s">
        <v>10</v>
      </c>
      <c r="J4" s="24" t="s">
        <v>7</v>
      </c>
      <c r="K4" s="5"/>
    </row>
    <row r="5" spans="1:11">
      <c r="A5" s="33">
        <v>1</v>
      </c>
      <c r="B5" s="29" t="s">
        <v>15</v>
      </c>
      <c r="C5" s="29">
        <v>7</v>
      </c>
      <c r="D5" s="29">
        <v>2001</v>
      </c>
      <c r="E5" s="29" t="s">
        <v>56</v>
      </c>
      <c r="F5" s="30">
        <v>6.1446759259259263E-2</v>
      </c>
      <c r="G5" s="31">
        <f>F5-$F$5</f>
        <v>0</v>
      </c>
      <c r="H5" s="32">
        <f t="shared" ref="H5:H31" si="0">$F$3/F5/24</f>
        <v>24.41137690713882</v>
      </c>
      <c r="I5" s="33">
        <v>1</v>
      </c>
      <c r="J5" s="10">
        <v>1000</v>
      </c>
    </row>
    <row r="6" spans="1:11">
      <c r="A6" s="29">
        <v>2</v>
      </c>
      <c r="B6" s="29" t="s">
        <v>36</v>
      </c>
      <c r="C6" s="29">
        <v>17</v>
      </c>
      <c r="D6" s="29">
        <v>1972</v>
      </c>
      <c r="E6" s="29" t="s">
        <v>12</v>
      </c>
      <c r="F6" s="31">
        <v>6.2384259259259257E-2</v>
      </c>
      <c r="G6" s="31">
        <f t="shared" ref="G6:G31" si="1">F6-$F$5</f>
        <v>9.3749999999999389E-4</v>
      </c>
      <c r="H6" s="32">
        <f t="shared" si="0"/>
        <v>24.044526901669759</v>
      </c>
      <c r="I6" s="29">
        <v>2</v>
      </c>
      <c r="J6" s="10">
        <f>$F$5/F6*1000</f>
        <v>984.97217068645648</v>
      </c>
    </row>
    <row r="7" spans="1:11">
      <c r="A7" s="33">
        <v>3</v>
      </c>
      <c r="B7" s="29" t="s">
        <v>79</v>
      </c>
      <c r="C7" s="29">
        <v>4</v>
      </c>
      <c r="D7" s="29">
        <v>1998</v>
      </c>
      <c r="E7" s="29" t="s">
        <v>51</v>
      </c>
      <c r="F7" s="34">
        <v>6.5347222222222223E-2</v>
      </c>
      <c r="G7" s="31">
        <f t="shared" si="1"/>
        <v>3.9004629629629597E-3</v>
      </c>
      <c r="H7" s="32">
        <f t="shared" si="0"/>
        <v>22.954303931987244</v>
      </c>
      <c r="I7" s="33">
        <v>3</v>
      </c>
      <c r="J7" s="10">
        <f t="shared" ref="J7:J31" si="2">$F$5/F7*1000</f>
        <v>940.3117251151258</v>
      </c>
    </row>
    <row r="8" spans="1:11">
      <c r="A8" s="33">
        <v>4</v>
      </c>
      <c r="B8" s="29" t="s">
        <v>74</v>
      </c>
      <c r="C8" s="29">
        <v>24</v>
      </c>
      <c r="D8" s="29">
        <v>1983</v>
      </c>
      <c r="E8" s="29" t="s">
        <v>12</v>
      </c>
      <c r="F8" s="30">
        <v>6.6157407407407401E-2</v>
      </c>
      <c r="G8" s="31">
        <f t="shared" si="1"/>
        <v>4.7106481481481374E-3</v>
      </c>
      <c r="H8" s="32">
        <f t="shared" si="0"/>
        <v>22.673198040587824</v>
      </c>
      <c r="I8" s="33">
        <v>4</v>
      </c>
      <c r="J8" s="10">
        <f t="shared" si="2"/>
        <v>928.79636109167268</v>
      </c>
    </row>
    <row r="9" spans="1:11">
      <c r="A9" s="29">
        <v>5</v>
      </c>
      <c r="B9" s="33" t="s">
        <v>69</v>
      </c>
      <c r="C9" s="29">
        <v>2</v>
      </c>
      <c r="D9" s="29">
        <v>1978</v>
      </c>
      <c r="E9" s="43" t="s">
        <v>83</v>
      </c>
      <c r="F9" s="34">
        <v>6.6666666666666666E-2</v>
      </c>
      <c r="G9" s="31">
        <f t="shared" si="1"/>
        <v>5.2199074074074023E-3</v>
      </c>
      <c r="H9" s="32">
        <f t="shared" si="0"/>
        <v>22.5</v>
      </c>
      <c r="I9" s="29">
        <v>5</v>
      </c>
      <c r="J9" s="10">
        <f t="shared" si="2"/>
        <v>921.70138888888903</v>
      </c>
    </row>
    <row r="10" spans="1:11">
      <c r="A10" s="33">
        <v>6</v>
      </c>
      <c r="B10" s="29" t="s">
        <v>80</v>
      </c>
      <c r="C10" s="29">
        <v>13</v>
      </c>
      <c r="D10" s="29">
        <v>2005</v>
      </c>
      <c r="E10" s="29" t="s">
        <v>56</v>
      </c>
      <c r="F10" s="34">
        <v>6.7013888888888887E-2</v>
      </c>
      <c r="G10" s="31">
        <f t="shared" si="1"/>
        <v>5.5671296296296233E-3</v>
      </c>
      <c r="H10" s="32">
        <f t="shared" si="0"/>
        <v>22.383419689119169</v>
      </c>
      <c r="I10" s="33">
        <v>6</v>
      </c>
      <c r="J10" s="10">
        <f t="shared" si="2"/>
        <v>916.92573402417975</v>
      </c>
    </row>
    <row r="11" spans="1:11">
      <c r="A11" s="33">
        <v>7</v>
      </c>
      <c r="B11" s="29" t="s">
        <v>70</v>
      </c>
      <c r="C11" s="29">
        <v>33</v>
      </c>
      <c r="D11" s="29">
        <v>1981</v>
      </c>
      <c r="E11" s="29" t="s">
        <v>56</v>
      </c>
      <c r="F11" s="31">
        <v>6.7384259259259269E-2</v>
      </c>
      <c r="G11" s="31">
        <f t="shared" si="1"/>
        <v>5.9375000000000053E-3</v>
      </c>
      <c r="H11" s="32">
        <f t="shared" si="0"/>
        <v>22.260391618000682</v>
      </c>
      <c r="I11" s="33">
        <v>7</v>
      </c>
      <c r="J11" s="10">
        <f t="shared" si="2"/>
        <v>911.88594984541396</v>
      </c>
    </row>
    <row r="12" spans="1:11">
      <c r="A12" s="29">
        <v>8</v>
      </c>
      <c r="B12" s="29" t="s">
        <v>18</v>
      </c>
      <c r="C12" s="29">
        <v>21</v>
      </c>
      <c r="D12" s="29">
        <v>1963</v>
      </c>
      <c r="E12" s="28" t="s">
        <v>138</v>
      </c>
      <c r="F12" s="30">
        <v>6.9155092592592601E-2</v>
      </c>
      <c r="G12" s="31">
        <f t="shared" si="1"/>
        <v>7.7083333333333379E-3</v>
      </c>
      <c r="H12" s="32">
        <f t="shared" si="0"/>
        <v>21.690376569037653</v>
      </c>
      <c r="I12" s="29">
        <v>8</v>
      </c>
      <c r="J12" s="10">
        <f t="shared" si="2"/>
        <v>888.53556485355648</v>
      </c>
      <c r="K12" s="5"/>
    </row>
    <row r="13" spans="1:11">
      <c r="A13" s="33">
        <v>9</v>
      </c>
      <c r="B13" s="29" t="s">
        <v>71</v>
      </c>
      <c r="C13" s="29">
        <v>23</v>
      </c>
      <c r="D13" s="29">
        <v>1983</v>
      </c>
      <c r="E13" s="29" t="s">
        <v>56</v>
      </c>
      <c r="F13" s="34">
        <v>7.0717592592592596E-2</v>
      </c>
      <c r="G13" s="31">
        <f t="shared" si="1"/>
        <v>9.2708333333333323E-3</v>
      </c>
      <c r="H13" s="32">
        <f t="shared" si="0"/>
        <v>21.211129296235679</v>
      </c>
      <c r="I13" s="33">
        <v>9</v>
      </c>
      <c r="J13" s="10">
        <f t="shared" si="2"/>
        <v>868.90343698854349</v>
      </c>
      <c r="K13" s="5"/>
    </row>
    <row r="14" spans="1:11">
      <c r="A14" s="33">
        <v>10</v>
      </c>
      <c r="B14" s="29" t="s">
        <v>26</v>
      </c>
      <c r="C14" s="29">
        <v>18</v>
      </c>
      <c r="D14" s="29">
        <v>2006</v>
      </c>
      <c r="E14" s="29" t="s">
        <v>139</v>
      </c>
      <c r="F14" s="31">
        <v>7.1064814814814817E-2</v>
      </c>
      <c r="G14" s="31">
        <f t="shared" si="1"/>
        <v>9.6180555555555533E-3</v>
      </c>
      <c r="H14" s="32">
        <f t="shared" si="0"/>
        <v>21.107491856677523</v>
      </c>
      <c r="I14" s="33">
        <v>10</v>
      </c>
      <c r="J14" s="10">
        <f t="shared" si="2"/>
        <v>864.65798045602605</v>
      </c>
      <c r="K14" s="5"/>
    </row>
    <row r="15" spans="1:11">
      <c r="A15" s="29">
        <v>11</v>
      </c>
      <c r="B15" s="42" t="s">
        <v>72</v>
      </c>
      <c r="C15" s="29">
        <v>19</v>
      </c>
      <c r="D15" s="29">
        <v>1978</v>
      </c>
      <c r="E15" s="29" t="s">
        <v>12</v>
      </c>
      <c r="F15" s="34">
        <v>7.1122685185185178E-2</v>
      </c>
      <c r="G15" s="31">
        <f t="shared" si="1"/>
        <v>9.6759259259259142E-3</v>
      </c>
      <c r="H15" s="32">
        <f t="shared" si="0"/>
        <v>21.090317331163551</v>
      </c>
      <c r="I15" s="29">
        <v>11</v>
      </c>
      <c r="J15" s="10">
        <f t="shared" si="2"/>
        <v>863.95443449959328</v>
      </c>
      <c r="K15" s="5"/>
    </row>
    <row r="16" spans="1:11">
      <c r="A16" s="33">
        <v>12</v>
      </c>
      <c r="B16" s="29" t="s">
        <v>75</v>
      </c>
      <c r="C16" s="29">
        <v>14</v>
      </c>
      <c r="D16" s="29">
        <v>1984</v>
      </c>
      <c r="E16" s="29" t="s">
        <v>76</v>
      </c>
      <c r="F16" s="34">
        <v>7.1168981481481486E-2</v>
      </c>
      <c r="G16" s="31">
        <f t="shared" si="1"/>
        <v>9.7222222222222224E-3</v>
      </c>
      <c r="H16" s="32">
        <f t="shared" si="0"/>
        <v>21.076597820783867</v>
      </c>
      <c r="I16" s="33">
        <v>12</v>
      </c>
      <c r="J16" s="10">
        <f t="shared" si="2"/>
        <v>863.39242153195642</v>
      </c>
      <c r="K16" s="5"/>
    </row>
    <row r="17" spans="1:11">
      <c r="A17" s="33">
        <v>13</v>
      </c>
      <c r="B17" s="29" t="s">
        <v>77</v>
      </c>
      <c r="C17" s="29">
        <v>22</v>
      </c>
      <c r="D17" s="29">
        <v>1982</v>
      </c>
      <c r="E17" s="29"/>
      <c r="F17" s="31">
        <v>7.137731481481481E-2</v>
      </c>
      <c r="G17" s="31">
        <f t="shared" si="1"/>
        <v>9.9305555555555466E-3</v>
      </c>
      <c r="H17" s="32">
        <f t="shared" si="0"/>
        <v>21.015080265931573</v>
      </c>
      <c r="I17" s="33">
        <v>13</v>
      </c>
      <c r="J17" s="10">
        <f t="shared" si="2"/>
        <v>860.87238527647173</v>
      </c>
    </row>
    <row r="18" spans="1:11">
      <c r="A18" s="29">
        <v>14</v>
      </c>
      <c r="B18" s="33" t="s">
        <v>16</v>
      </c>
      <c r="C18" s="29">
        <v>20</v>
      </c>
      <c r="D18" s="29">
        <v>1963</v>
      </c>
      <c r="E18" s="29" t="s">
        <v>12</v>
      </c>
      <c r="F18" s="34">
        <v>7.1759259259259259E-2</v>
      </c>
      <c r="G18" s="31">
        <f t="shared" si="1"/>
        <v>1.0312499999999995E-2</v>
      </c>
      <c r="H18" s="32">
        <f t="shared" si="0"/>
        <v>20.903225806451612</v>
      </c>
      <c r="I18" s="29">
        <v>14</v>
      </c>
      <c r="J18" s="10">
        <f t="shared" si="2"/>
        <v>856.29032258064524</v>
      </c>
    </row>
    <row r="19" spans="1:11">
      <c r="A19" s="33">
        <v>15</v>
      </c>
      <c r="B19" s="29" t="s">
        <v>37</v>
      </c>
      <c r="C19" s="29">
        <v>34</v>
      </c>
      <c r="D19" s="29">
        <v>1966</v>
      </c>
      <c r="E19" s="29" t="s">
        <v>12</v>
      </c>
      <c r="F19" s="31">
        <v>7.3124999999999996E-2</v>
      </c>
      <c r="G19" s="31">
        <f t="shared" si="1"/>
        <v>1.1678240740740732E-2</v>
      </c>
      <c r="H19" s="32">
        <f t="shared" si="0"/>
        <v>20.512820512820515</v>
      </c>
      <c r="I19" s="33">
        <v>15</v>
      </c>
      <c r="J19" s="10">
        <f t="shared" si="2"/>
        <v>840.29756251978483</v>
      </c>
      <c r="K19" s="5"/>
    </row>
    <row r="20" spans="1:11">
      <c r="A20" s="33">
        <v>16</v>
      </c>
      <c r="B20" s="29" t="s">
        <v>65</v>
      </c>
      <c r="C20" s="29">
        <v>15</v>
      </c>
      <c r="D20" s="29">
        <v>1958</v>
      </c>
      <c r="E20" s="29" t="s">
        <v>25</v>
      </c>
      <c r="F20" s="34">
        <v>7.3587962962962966E-2</v>
      </c>
      <c r="G20" s="31">
        <f t="shared" si="1"/>
        <v>1.2141203703703703E-2</v>
      </c>
      <c r="H20" s="32">
        <f t="shared" si="0"/>
        <v>20.383768480654293</v>
      </c>
      <c r="I20" s="33">
        <v>16</v>
      </c>
      <c r="J20" s="10">
        <f t="shared" si="2"/>
        <v>835.01100975149427</v>
      </c>
      <c r="K20" s="5"/>
    </row>
    <row r="21" spans="1:11">
      <c r="A21" s="29">
        <v>17</v>
      </c>
      <c r="B21" s="29" t="s">
        <v>28</v>
      </c>
      <c r="C21" s="29">
        <v>11</v>
      </c>
      <c r="D21" s="29">
        <v>2007</v>
      </c>
      <c r="E21" s="29" t="s">
        <v>81</v>
      </c>
      <c r="F21" s="34">
        <v>7.3900462962962959E-2</v>
      </c>
      <c r="G21" s="31">
        <f t="shared" si="1"/>
        <v>1.2453703703703696E-2</v>
      </c>
      <c r="H21" s="32">
        <f t="shared" si="0"/>
        <v>20.297572435395459</v>
      </c>
      <c r="I21" s="29">
        <v>17</v>
      </c>
      <c r="J21" s="10">
        <f t="shared" si="2"/>
        <v>831.48003132341432</v>
      </c>
      <c r="K21" s="5"/>
    </row>
    <row r="22" spans="1:11">
      <c r="A22" s="33">
        <v>18</v>
      </c>
      <c r="B22" s="29" t="s">
        <v>73</v>
      </c>
      <c r="C22" s="29">
        <v>26</v>
      </c>
      <c r="D22" s="29">
        <v>2003</v>
      </c>
      <c r="E22" s="29" t="s">
        <v>25</v>
      </c>
      <c r="F22" s="30">
        <v>7.3923611111111107E-2</v>
      </c>
      <c r="G22" s="31">
        <f t="shared" si="1"/>
        <v>1.2476851851851843E-2</v>
      </c>
      <c r="H22" s="32">
        <f t="shared" si="0"/>
        <v>20.291216533583842</v>
      </c>
      <c r="I22" s="33">
        <v>18</v>
      </c>
      <c r="J22" s="10">
        <f t="shared" si="2"/>
        <v>831.21966494441847</v>
      </c>
      <c r="K22" s="5"/>
    </row>
    <row r="23" spans="1:11">
      <c r="A23" s="33">
        <v>19</v>
      </c>
      <c r="B23" s="29" t="s">
        <v>78</v>
      </c>
      <c r="C23" s="29">
        <v>12</v>
      </c>
      <c r="D23" s="29">
        <v>1980</v>
      </c>
      <c r="E23" s="29" t="s">
        <v>56</v>
      </c>
      <c r="F23" s="34">
        <v>7.633101851851852E-2</v>
      </c>
      <c r="G23" s="31">
        <f t="shared" si="1"/>
        <v>1.4884259259259257E-2</v>
      </c>
      <c r="H23" s="32">
        <f t="shared" si="0"/>
        <v>19.65125094768764</v>
      </c>
      <c r="I23" s="33">
        <v>19</v>
      </c>
      <c r="J23" s="10">
        <f t="shared" si="2"/>
        <v>805.00379075056856</v>
      </c>
      <c r="K23" s="5"/>
    </row>
    <row r="24" spans="1:11">
      <c r="A24" s="29">
        <v>20</v>
      </c>
      <c r="B24" s="29" t="s">
        <v>27</v>
      </c>
      <c r="C24" s="29">
        <v>28</v>
      </c>
      <c r="D24" s="29">
        <v>2002</v>
      </c>
      <c r="E24" s="29" t="s">
        <v>25</v>
      </c>
      <c r="F24" s="30">
        <v>7.7534722222222227E-2</v>
      </c>
      <c r="G24" s="31">
        <f t="shared" si="1"/>
        <v>1.6087962962962964E-2</v>
      </c>
      <c r="H24" s="32">
        <f t="shared" si="0"/>
        <v>19.346171070309001</v>
      </c>
      <c r="I24" s="29">
        <v>20</v>
      </c>
      <c r="J24" s="10">
        <f t="shared" si="2"/>
        <v>792.50634423048211</v>
      </c>
      <c r="K24" s="5"/>
    </row>
    <row r="25" spans="1:11">
      <c r="A25" s="33">
        <v>21</v>
      </c>
      <c r="B25" s="29" t="s">
        <v>66</v>
      </c>
      <c r="C25" s="29">
        <v>3</v>
      </c>
      <c r="D25" s="29"/>
      <c r="E25" s="29" t="s">
        <v>67</v>
      </c>
      <c r="F25" s="34">
        <v>7.930555555555556E-2</v>
      </c>
      <c r="G25" s="31">
        <f t="shared" si="1"/>
        <v>1.7858796296296296E-2</v>
      </c>
      <c r="H25" s="32">
        <f t="shared" si="0"/>
        <v>18.914185639229419</v>
      </c>
      <c r="I25" s="33">
        <v>21</v>
      </c>
      <c r="J25" s="10">
        <f t="shared" si="2"/>
        <v>774.81027437244597</v>
      </c>
      <c r="K25" s="5"/>
    </row>
    <row r="26" spans="1:11">
      <c r="A26" s="33">
        <v>22</v>
      </c>
      <c r="B26" s="29" t="s">
        <v>17</v>
      </c>
      <c r="C26" s="29">
        <v>35</v>
      </c>
      <c r="D26" s="29">
        <v>1986</v>
      </c>
      <c r="E26" s="29" t="s">
        <v>12</v>
      </c>
      <c r="F26" s="34">
        <v>8.4328703703703711E-2</v>
      </c>
      <c r="G26" s="31">
        <f t="shared" si="1"/>
        <v>2.2881944444444448E-2</v>
      </c>
      <c r="H26" s="32">
        <f t="shared" si="0"/>
        <v>17.787537743617897</v>
      </c>
      <c r="I26" s="33">
        <v>22</v>
      </c>
      <c r="J26" s="10">
        <f t="shared" si="2"/>
        <v>728.65769969805103</v>
      </c>
      <c r="K26" s="5"/>
    </row>
    <row r="27" spans="1:11">
      <c r="A27" s="29">
        <v>23</v>
      </c>
      <c r="B27" s="29" t="s">
        <v>24</v>
      </c>
      <c r="C27" s="29">
        <v>25</v>
      </c>
      <c r="D27" s="29">
        <v>2004</v>
      </c>
      <c r="E27" s="29" t="s">
        <v>25</v>
      </c>
      <c r="F27" s="34">
        <v>8.4652777777777785E-2</v>
      </c>
      <c r="G27" s="31">
        <f t="shared" si="1"/>
        <v>2.3206018518518522E-2</v>
      </c>
      <c r="H27" s="32">
        <f t="shared" si="0"/>
        <v>17.719442165709598</v>
      </c>
      <c r="I27" s="29">
        <v>23</v>
      </c>
      <c r="J27" s="10">
        <f t="shared" si="2"/>
        <v>725.86819797648354</v>
      </c>
      <c r="K27" s="5"/>
    </row>
    <row r="28" spans="1:11">
      <c r="A28" s="33">
        <v>24</v>
      </c>
      <c r="B28" s="29" t="s">
        <v>30</v>
      </c>
      <c r="C28" s="29">
        <v>8</v>
      </c>
      <c r="D28" s="29">
        <v>2007</v>
      </c>
      <c r="E28" s="29" t="s">
        <v>137</v>
      </c>
      <c r="F28" s="34">
        <v>8.4814814814814801E-2</v>
      </c>
      <c r="G28" s="31">
        <f t="shared" si="1"/>
        <v>2.3368055555555538E-2</v>
      </c>
      <c r="H28" s="32">
        <f t="shared" si="0"/>
        <v>17.685589519650659</v>
      </c>
      <c r="I28" s="33">
        <v>24</v>
      </c>
      <c r="J28" s="10">
        <f t="shared" si="2"/>
        <v>724.48144104803509</v>
      </c>
      <c r="K28" s="5"/>
    </row>
    <row r="29" spans="1:11">
      <c r="A29" s="33">
        <v>25</v>
      </c>
      <c r="B29" s="29" t="s">
        <v>68</v>
      </c>
      <c r="C29" s="29">
        <v>29</v>
      </c>
      <c r="D29" s="29">
        <v>1954</v>
      </c>
      <c r="E29" s="29" t="s">
        <v>25</v>
      </c>
      <c r="F29" s="34">
        <v>9.9953703703703711E-2</v>
      </c>
      <c r="G29" s="31">
        <f t="shared" si="1"/>
        <v>3.8506944444444448E-2</v>
      </c>
      <c r="H29" s="32">
        <f t="shared" si="0"/>
        <v>15.006947660954145</v>
      </c>
      <c r="I29" s="33">
        <v>25</v>
      </c>
      <c r="J29" s="10">
        <f t="shared" si="2"/>
        <v>614.75220009263546</v>
      </c>
      <c r="K29" s="5"/>
    </row>
    <row r="30" spans="1:11">
      <c r="A30" s="29">
        <v>26</v>
      </c>
      <c r="B30" s="29" t="s">
        <v>29</v>
      </c>
      <c r="C30" s="29">
        <v>10</v>
      </c>
      <c r="D30" s="29">
        <v>2005</v>
      </c>
      <c r="E30" s="29" t="s">
        <v>137</v>
      </c>
      <c r="F30" s="34">
        <v>0.10702546296296296</v>
      </c>
      <c r="G30" s="31">
        <f t="shared" si="1"/>
        <v>4.5578703703703698E-2</v>
      </c>
      <c r="H30" s="32">
        <f t="shared" si="0"/>
        <v>14.015356331783281</v>
      </c>
      <c r="I30" s="29">
        <v>26</v>
      </c>
      <c r="J30" s="10">
        <f t="shared" si="2"/>
        <v>574.13215096788156</v>
      </c>
      <c r="K30" s="5"/>
    </row>
    <row r="31" spans="1:11">
      <c r="A31" s="33">
        <v>27</v>
      </c>
      <c r="B31" s="29" t="s">
        <v>82</v>
      </c>
      <c r="C31" s="29">
        <v>1</v>
      </c>
      <c r="D31" s="29">
        <v>2006</v>
      </c>
      <c r="E31" s="43" t="s">
        <v>83</v>
      </c>
      <c r="F31" s="34">
        <v>0.11628472222222223</v>
      </c>
      <c r="G31" s="31">
        <f t="shared" si="1"/>
        <v>5.483796296296297E-2</v>
      </c>
      <c r="H31" s="32">
        <f t="shared" si="0"/>
        <v>12.8993729471484</v>
      </c>
      <c r="I31" s="33">
        <v>27</v>
      </c>
      <c r="J31" s="10">
        <f t="shared" si="2"/>
        <v>528.41644271921962</v>
      </c>
      <c r="K31" s="5"/>
    </row>
    <row r="32" spans="1:11">
      <c r="A32" s="36">
        <v>28</v>
      </c>
      <c r="B32" s="29" t="s">
        <v>48</v>
      </c>
      <c r="C32" s="29">
        <v>5</v>
      </c>
      <c r="D32" s="29">
        <v>2004</v>
      </c>
      <c r="E32" s="29" t="s">
        <v>40</v>
      </c>
      <c r="F32" s="34"/>
      <c r="G32" s="31"/>
      <c r="H32" s="29"/>
      <c r="I32" s="29" t="s">
        <v>19</v>
      </c>
      <c r="J32" s="10">
        <v>0</v>
      </c>
      <c r="K32" s="5"/>
    </row>
    <row r="33" spans="1:20">
      <c r="A33" s="29">
        <v>29</v>
      </c>
      <c r="B33" s="29" t="s">
        <v>59</v>
      </c>
      <c r="C33" s="29">
        <v>153</v>
      </c>
      <c r="D33" s="29">
        <v>1977</v>
      </c>
      <c r="E33" s="29" t="s">
        <v>105</v>
      </c>
      <c r="F33" s="34">
        <v>5.8032407407407414E-2</v>
      </c>
      <c r="G33" s="43" t="s">
        <v>133</v>
      </c>
      <c r="H33" s="32">
        <f>$F$3/F33/24</f>
        <v>25.847626645392896</v>
      </c>
      <c r="I33" s="33">
        <v>5</v>
      </c>
      <c r="J33" s="10">
        <v>0</v>
      </c>
      <c r="K33" s="5"/>
    </row>
    <row r="34" spans="1:20">
      <c r="A34" s="46">
        <v>30</v>
      </c>
      <c r="B34" s="55" t="s">
        <v>60</v>
      </c>
      <c r="C34" s="29">
        <v>119</v>
      </c>
      <c r="D34" s="29">
        <v>1983</v>
      </c>
      <c r="E34" s="29" t="s">
        <v>51</v>
      </c>
      <c r="F34" s="34">
        <v>6.2372685185185184E-2</v>
      </c>
      <c r="G34" s="43" t="s">
        <v>133</v>
      </c>
      <c r="H34" s="32">
        <f>$F$3/F34/24</f>
        <v>24.04898868064576</v>
      </c>
      <c r="I34" s="56">
        <v>7</v>
      </c>
      <c r="J34" s="10">
        <v>0</v>
      </c>
      <c r="K34" s="5"/>
      <c r="L34" s="51"/>
      <c r="M34" s="51"/>
      <c r="N34" s="51"/>
      <c r="O34" s="51"/>
      <c r="P34" s="51"/>
      <c r="Q34" s="52"/>
      <c r="R34" s="53"/>
      <c r="S34" s="54"/>
      <c r="T34" s="45"/>
    </row>
    <row r="35" spans="1:20">
      <c r="A35" s="29">
        <v>31</v>
      </c>
      <c r="B35" s="29" t="s">
        <v>103</v>
      </c>
      <c r="C35" s="29">
        <v>143</v>
      </c>
      <c r="D35" s="29">
        <v>1962</v>
      </c>
      <c r="E35" s="29" t="s">
        <v>56</v>
      </c>
      <c r="F35" s="30">
        <v>7.7002314814814815E-2</v>
      </c>
      <c r="G35" s="43" t="s">
        <v>133</v>
      </c>
      <c r="H35" s="58">
        <f>$F$3/F35/24</f>
        <v>19.479933864422065</v>
      </c>
      <c r="I35" s="36">
        <v>4</v>
      </c>
      <c r="J35" s="10">
        <v>0</v>
      </c>
      <c r="K35" s="5"/>
      <c r="L35" s="51"/>
      <c r="M35" s="51"/>
      <c r="N35" s="51"/>
      <c r="O35" s="51"/>
      <c r="P35" s="51"/>
      <c r="Q35" s="52"/>
      <c r="R35" s="53"/>
      <c r="S35" s="54"/>
      <c r="T35" s="45"/>
    </row>
    <row r="36" spans="1:20">
      <c r="A36" s="46">
        <v>32</v>
      </c>
      <c r="B36" s="47" t="s">
        <v>132</v>
      </c>
      <c r="C36" s="46">
        <v>139</v>
      </c>
      <c r="D36" s="46">
        <v>1989</v>
      </c>
      <c r="E36" s="46" t="s">
        <v>56</v>
      </c>
      <c r="F36" s="48">
        <v>7.7291666666666661E-2</v>
      </c>
      <c r="G36" s="43" t="s">
        <v>133</v>
      </c>
      <c r="H36" s="32">
        <f>$F$3/F36/24</f>
        <v>19.40700808625337</v>
      </c>
      <c r="I36" s="56">
        <v>8</v>
      </c>
      <c r="J36" s="10">
        <v>0</v>
      </c>
    </row>
    <row r="37" spans="1:20">
      <c r="A37" s="29">
        <v>33</v>
      </c>
      <c r="B37" s="29" t="s">
        <v>61</v>
      </c>
      <c r="C37" s="29">
        <v>132</v>
      </c>
      <c r="D37" s="29">
        <v>1979</v>
      </c>
      <c r="E37" s="29" t="s">
        <v>62</v>
      </c>
      <c r="F37" s="34">
        <v>0.11585648148148148</v>
      </c>
      <c r="G37" s="43" t="s">
        <v>133</v>
      </c>
      <c r="H37" s="32">
        <f>$F$3/F37/24</f>
        <v>12.947052947052947</v>
      </c>
      <c r="I37" s="33">
        <v>6</v>
      </c>
      <c r="J37" s="10">
        <v>0</v>
      </c>
      <c r="K37" s="5"/>
    </row>
    <row r="38" spans="1:20">
      <c r="A38" s="29">
        <v>34</v>
      </c>
      <c r="B38" s="29" t="s">
        <v>47</v>
      </c>
      <c r="C38" s="29">
        <v>27</v>
      </c>
      <c r="D38" s="29">
        <v>2005</v>
      </c>
      <c r="E38" s="29" t="s">
        <v>25</v>
      </c>
      <c r="F38" s="30"/>
      <c r="G38" s="31"/>
      <c r="H38" s="32"/>
      <c r="I38" s="33" t="s">
        <v>19</v>
      </c>
      <c r="J38" s="10">
        <v>0</v>
      </c>
      <c r="K38" s="5"/>
    </row>
    <row r="39" spans="1:20">
      <c r="A39" s="5" t="s">
        <v>20</v>
      </c>
      <c r="B39" s="5"/>
      <c r="C39" s="5" t="s">
        <v>21</v>
      </c>
      <c r="D39" s="5"/>
      <c r="E39" s="5" t="s">
        <v>22</v>
      </c>
      <c r="F39" s="5"/>
      <c r="G39" s="5" t="s">
        <v>23</v>
      </c>
      <c r="H39" s="5"/>
      <c r="I39" s="5"/>
      <c r="J39" s="5"/>
      <c r="K39" s="5"/>
    </row>
    <row r="40" spans="1:20">
      <c r="J40" s="5"/>
      <c r="K40" s="5"/>
    </row>
    <row r="41" spans="1:20">
      <c r="J41" s="5"/>
    </row>
    <row r="42" spans="1:20">
      <c r="J42" s="5"/>
    </row>
    <row r="43" spans="1:20">
      <c r="J43" s="5"/>
    </row>
    <row r="44" spans="1:20">
      <c r="J44" s="5"/>
    </row>
    <row r="46" spans="1:20">
      <c r="J46" s="5"/>
    </row>
    <row r="47" spans="1:20">
      <c r="J47" s="5"/>
    </row>
    <row r="48" spans="1:20">
      <c r="J48" s="5"/>
    </row>
    <row r="49" spans="10:19">
      <c r="J49" s="5"/>
    </row>
    <row r="50" spans="10:19">
      <c r="J50" s="5"/>
    </row>
    <row r="51" spans="10:19">
      <c r="J51" s="5"/>
    </row>
    <row r="52" spans="10:19" ht="15.75">
      <c r="J52" s="37"/>
    </row>
    <row r="53" spans="10:19">
      <c r="J53" s="11"/>
    </row>
    <row r="54" spans="10:19">
      <c r="J54" s="11"/>
    </row>
    <row r="55" spans="10:19">
      <c r="J55" s="11"/>
    </row>
    <row r="56" spans="10:19">
      <c r="J56" s="11"/>
      <c r="K56" s="12"/>
    </row>
    <row r="57" spans="10:19">
      <c r="J57" s="11"/>
    </row>
    <row r="58" spans="10:19">
      <c r="J58" s="13"/>
    </row>
    <row r="59" spans="10:19">
      <c r="J59" s="14"/>
    </row>
    <row r="60" spans="10:19">
      <c r="J60" s="2"/>
      <c r="S60" s="15"/>
    </row>
    <row r="61" spans="10:19">
      <c r="J61" s="2"/>
    </row>
    <row r="62" spans="10:19">
      <c r="J62" s="2"/>
    </row>
    <row r="63" spans="10:19">
      <c r="J63" s="3"/>
    </row>
    <row r="64" spans="10:19">
      <c r="J64" s="17"/>
    </row>
    <row r="65" spans="10:11">
      <c r="J65" s="11"/>
      <c r="K65" s="5"/>
    </row>
    <row r="66" spans="10:11">
      <c r="J66" s="11"/>
    </row>
    <row r="67" spans="10:11">
      <c r="J67" s="18"/>
    </row>
    <row r="68" spans="10:11">
      <c r="J68" s="19"/>
    </row>
    <row r="69" spans="10:11">
      <c r="J69" s="19"/>
      <c r="K69" s="5"/>
    </row>
    <row r="70" spans="10:11">
      <c r="J70" s="11"/>
      <c r="K70" s="5"/>
    </row>
  </sheetData>
  <sortState xmlns:xlrd2="http://schemas.microsoft.com/office/spreadsheetml/2017/richdata2" ref="A5:I38">
    <sortCondition ref="F5:F38"/>
  </sortState>
  <mergeCells count="1">
    <mergeCell ref="A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60" verticalDpi="36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6"/>
  <sheetViews>
    <sheetView tabSelected="1" topLeftCell="A3" workbookViewId="0" xr3:uid="{958C4451-9541-5A59-BF78-D2F731DF1C81}">
      <selection activeCell="A28" sqref="A28"/>
    </sheetView>
  </sheetViews>
  <sheetFormatPr defaultRowHeight="15"/>
  <cols>
    <col min="1" max="1" width="9.14453125" style="46"/>
    <col min="2" max="2" width="26.6328125" customWidth="1"/>
    <col min="3" max="3" width="12.64453125" customWidth="1"/>
    <col min="4" max="4" width="14.66015625" customWidth="1"/>
  </cols>
  <sheetData>
    <row r="1" spans="1:11" ht="38.25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>
      <c r="A2" s="2"/>
      <c r="B2" s="1">
        <v>43597</v>
      </c>
      <c r="C2" s="2" t="s">
        <v>143</v>
      </c>
      <c r="D2" s="5"/>
      <c r="E2" s="2" t="s">
        <v>14</v>
      </c>
      <c r="F2" s="2"/>
      <c r="G2" s="78"/>
      <c r="H2" s="78"/>
      <c r="I2" s="78"/>
      <c r="J2" s="78"/>
    </row>
    <row r="3" spans="1:11" ht="20.25">
      <c r="A3" s="79"/>
      <c r="B3" s="79"/>
      <c r="C3" s="79"/>
      <c r="D3" s="79"/>
      <c r="E3" s="79"/>
      <c r="F3" s="79"/>
      <c r="G3" s="79"/>
    </row>
    <row r="4" spans="1:11">
      <c r="A4" s="80" t="s">
        <v>34</v>
      </c>
      <c r="B4" s="80" t="s">
        <v>35</v>
      </c>
      <c r="C4" s="80" t="s">
        <v>7</v>
      </c>
      <c r="D4" s="80" t="s">
        <v>38</v>
      </c>
      <c r="E4" s="81" t="s">
        <v>33</v>
      </c>
      <c r="F4" s="81"/>
      <c r="G4" s="4"/>
    </row>
    <row r="5" spans="1:11">
      <c r="A5" s="80"/>
      <c r="B5" s="80"/>
      <c r="C5" s="80"/>
      <c r="D5" s="80"/>
      <c r="E5" s="80"/>
      <c r="F5" s="81"/>
      <c r="G5" s="20"/>
    </row>
    <row r="6" spans="1:11" ht="17.25">
      <c r="A6" s="74" t="s">
        <v>136</v>
      </c>
      <c r="B6" s="74"/>
      <c r="C6" s="74"/>
      <c r="D6" s="74"/>
      <c r="E6" s="74"/>
      <c r="F6" s="74"/>
    </row>
    <row r="7" spans="1:11" ht="18">
      <c r="A7" s="21">
        <v>1</v>
      </c>
      <c r="B7" s="29" t="s">
        <v>15</v>
      </c>
      <c r="C7" s="21">
        <v>1000</v>
      </c>
      <c r="D7" s="65">
        <f>SUM(C7:C12)</f>
        <v>5681</v>
      </c>
      <c r="E7" s="61">
        <v>1</v>
      </c>
      <c r="F7" s="62"/>
    </row>
    <row r="8" spans="1:11" ht="18">
      <c r="A8" s="21">
        <v>2</v>
      </c>
      <c r="B8" s="29" t="s">
        <v>129</v>
      </c>
      <c r="C8" s="21">
        <v>1000</v>
      </c>
      <c r="D8" s="66"/>
      <c r="E8" s="63"/>
      <c r="F8" s="64"/>
    </row>
    <row r="9" spans="1:11" ht="18">
      <c r="A9" s="21">
        <v>3</v>
      </c>
      <c r="B9" s="29" t="s">
        <v>130</v>
      </c>
      <c r="C9" s="21">
        <v>983</v>
      </c>
      <c r="D9" s="66"/>
      <c r="E9" s="63"/>
      <c r="F9" s="64"/>
    </row>
    <row r="10" spans="1:11" ht="18">
      <c r="A10" s="21">
        <v>4</v>
      </c>
      <c r="B10" s="29" t="s">
        <v>80</v>
      </c>
      <c r="C10" s="21">
        <v>917</v>
      </c>
      <c r="D10" s="66"/>
      <c r="E10" s="63"/>
      <c r="F10" s="64"/>
    </row>
    <row r="11" spans="1:11" ht="18">
      <c r="A11" s="21">
        <v>5</v>
      </c>
      <c r="B11" s="29" t="s">
        <v>70</v>
      </c>
      <c r="C11" s="21">
        <v>912</v>
      </c>
      <c r="D11" s="66"/>
      <c r="E11" s="63"/>
      <c r="F11" s="64"/>
    </row>
    <row r="12" spans="1:11" ht="18">
      <c r="A12" s="21">
        <v>6</v>
      </c>
      <c r="B12" s="29" t="s">
        <v>71</v>
      </c>
      <c r="C12" s="21">
        <v>869</v>
      </c>
      <c r="D12" s="66"/>
      <c r="E12" s="63"/>
      <c r="F12" s="64"/>
    </row>
    <row r="13" spans="1:11" ht="17.25">
      <c r="A13" s="74" t="s">
        <v>135</v>
      </c>
      <c r="B13" s="74"/>
      <c r="C13" s="74"/>
      <c r="D13" s="74"/>
      <c r="E13" s="74"/>
      <c r="F13" s="74"/>
    </row>
    <row r="14" spans="1:11" ht="18">
      <c r="A14" s="21">
        <v>1</v>
      </c>
      <c r="B14" s="29" t="s">
        <v>36</v>
      </c>
      <c r="C14" s="21">
        <v>985</v>
      </c>
      <c r="D14" s="65">
        <f>SUM(C14:C19)</f>
        <v>5577</v>
      </c>
      <c r="E14" s="61">
        <v>2</v>
      </c>
      <c r="F14" s="62"/>
    </row>
    <row r="15" spans="1:11" ht="18">
      <c r="A15" s="21">
        <v>2</v>
      </c>
      <c r="B15" s="29" t="s">
        <v>11</v>
      </c>
      <c r="C15" s="21">
        <v>980</v>
      </c>
      <c r="D15" s="66"/>
      <c r="E15" s="63"/>
      <c r="F15" s="64"/>
    </row>
    <row r="16" spans="1:11" ht="18">
      <c r="A16" s="21">
        <v>3</v>
      </c>
      <c r="B16" s="47" t="s">
        <v>106</v>
      </c>
      <c r="C16" s="21">
        <v>954</v>
      </c>
      <c r="D16" s="66"/>
      <c r="E16" s="63"/>
      <c r="F16" s="64"/>
    </row>
    <row r="17" spans="1:6" ht="18">
      <c r="A17" s="21">
        <v>4</v>
      </c>
      <c r="B17" s="29" t="s">
        <v>74</v>
      </c>
      <c r="C17" s="21">
        <v>929</v>
      </c>
      <c r="D17" s="66"/>
      <c r="E17" s="63"/>
      <c r="F17" s="64"/>
    </row>
    <row r="18" spans="1:6" ht="18">
      <c r="A18" s="21">
        <v>5</v>
      </c>
      <c r="B18" s="29" t="s">
        <v>18</v>
      </c>
      <c r="C18" s="21">
        <v>889</v>
      </c>
      <c r="D18" s="66"/>
      <c r="E18" s="63"/>
      <c r="F18" s="64"/>
    </row>
    <row r="19" spans="1:6" ht="18">
      <c r="A19" s="21">
        <v>6</v>
      </c>
      <c r="B19" s="29" t="s">
        <v>37</v>
      </c>
      <c r="C19" s="21">
        <v>840</v>
      </c>
      <c r="D19" s="66"/>
      <c r="E19" s="63"/>
      <c r="F19" s="64"/>
    </row>
    <row r="20" spans="1:6" ht="17.25">
      <c r="A20" s="74" t="s">
        <v>81</v>
      </c>
      <c r="B20" s="74"/>
      <c r="C20" s="74"/>
      <c r="D20" s="74"/>
      <c r="E20" s="74"/>
      <c r="F20" s="74"/>
    </row>
    <row r="21" spans="1:6" ht="18">
      <c r="A21" s="21">
        <v>1</v>
      </c>
      <c r="B21" s="29" t="s">
        <v>26</v>
      </c>
      <c r="C21" s="29">
        <v>865</v>
      </c>
      <c r="D21" s="65">
        <f>SUM(C21:C26)</f>
        <v>4420</v>
      </c>
      <c r="E21" s="61">
        <v>4</v>
      </c>
      <c r="F21" s="62"/>
    </row>
    <row r="22" spans="1:6" ht="18">
      <c r="A22" s="21">
        <v>2</v>
      </c>
      <c r="B22" s="29" t="s">
        <v>28</v>
      </c>
      <c r="C22" s="29">
        <v>831</v>
      </c>
      <c r="D22" s="66"/>
      <c r="E22" s="63"/>
      <c r="F22" s="64"/>
    </row>
    <row r="23" spans="1:6" ht="18">
      <c r="A23" s="21">
        <v>3</v>
      </c>
      <c r="B23" s="29" t="s">
        <v>30</v>
      </c>
      <c r="C23" s="29">
        <v>724</v>
      </c>
      <c r="D23" s="66"/>
      <c r="E23" s="63"/>
      <c r="F23" s="64"/>
    </row>
    <row r="24" spans="1:6" ht="18">
      <c r="A24" s="21">
        <v>4</v>
      </c>
      <c r="B24" s="29" t="s">
        <v>29</v>
      </c>
      <c r="C24" s="29">
        <v>574</v>
      </c>
      <c r="D24" s="66"/>
      <c r="E24" s="63"/>
      <c r="F24" s="64"/>
    </row>
    <row r="25" spans="1:6" ht="18">
      <c r="A25" s="23">
        <v>5</v>
      </c>
      <c r="B25" s="29" t="s">
        <v>72</v>
      </c>
      <c r="C25" s="29">
        <v>864</v>
      </c>
      <c r="D25" s="66"/>
      <c r="E25" s="63"/>
      <c r="F25" s="64"/>
    </row>
    <row r="26" spans="1:6" ht="18">
      <c r="A26" s="21">
        <v>6</v>
      </c>
      <c r="B26" s="29" t="s">
        <v>32</v>
      </c>
      <c r="C26" s="29">
        <v>562</v>
      </c>
      <c r="D26" s="66"/>
      <c r="E26" s="63"/>
      <c r="F26" s="64"/>
    </row>
    <row r="27" spans="1:6" ht="17.25">
      <c r="A27" s="74" t="s">
        <v>145</v>
      </c>
      <c r="B27" s="74"/>
      <c r="C27" s="74"/>
      <c r="D27" s="74"/>
      <c r="E27" s="74"/>
      <c r="F27" s="74"/>
    </row>
    <row r="28" spans="1:6" ht="18">
      <c r="A28" s="21">
        <v>1</v>
      </c>
      <c r="B28" s="29" t="s">
        <v>65</v>
      </c>
      <c r="C28" s="29">
        <v>835</v>
      </c>
      <c r="D28" s="65">
        <f>SUM(C28:C33)</f>
        <v>4383</v>
      </c>
      <c r="E28" s="61">
        <v>3</v>
      </c>
      <c r="F28" s="62"/>
    </row>
    <row r="29" spans="1:6" ht="18">
      <c r="A29" s="21">
        <v>2</v>
      </c>
      <c r="B29" s="29" t="s">
        <v>73</v>
      </c>
      <c r="C29" s="29">
        <v>831</v>
      </c>
      <c r="D29" s="66"/>
      <c r="E29" s="63"/>
      <c r="F29" s="64"/>
    </row>
    <row r="30" spans="1:6" ht="18">
      <c r="A30" s="21">
        <v>3</v>
      </c>
      <c r="B30" s="29" t="s">
        <v>27</v>
      </c>
      <c r="C30" s="29">
        <v>793</v>
      </c>
      <c r="D30" s="66"/>
      <c r="E30" s="63"/>
      <c r="F30" s="64"/>
    </row>
    <row r="31" spans="1:6" ht="18">
      <c r="A31" s="21">
        <v>4</v>
      </c>
      <c r="B31" s="29" t="s">
        <v>24</v>
      </c>
      <c r="C31" s="29">
        <v>726</v>
      </c>
      <c r="D31" s="66"/>
      <c r="E31" s="63"/>
      <c r="F31" s="64"/>
    </row>
    <row r="32" spans="1:6" ht="18">
      <c r="A32" s="21">
        <v>5</v>
      </c>
      <c r="B32" s="29" t="s">
        <v>68</v>
      </c>
      <c r="C32" s="29">
        <v>615</v>
      </c>
      <c r="D32" s="66"/>
      <c r="E32" s="63"/>
      <c r="F32" s="64"/>
    </row>
    <row r="33" spans="1:6" ht="18">
      <c r="A33" s="21">
        <v>6</v>
      </c>
      <c r="B33" s="29" t="s">
        <v>124</v>
      </c>
      <c r="C33" s="29">
        <v>583</v>
      </c>
      <c r="D33" s="66"/>
      <c r="E33" s="63"/>
      <c r="F33" s="64"/>
    </row>
    <row r="34" spans="1:6" ht="17.25">
      <c r="A34" s="74" t="s">
        <v>141</v>
      </c>
      <c r="B34" s="74"/>
      <c r="C34" s="74"/>
      <c r="D34" s="74"/>
      <c r="E34" s="74"/>
      <c r="F34" s="74"/>
    </row>
    <row r="35" spans="1:6" ht="18">
      <c r="A35" s="21">
        <v>1</v>
      </c>
      <c r="B35" s="29" t="s">
        <v>66</v>
      </c>
      <c r="C35" s="29">
        <v>775</v>
      </c>
      <c r="D35" s="65">
        <f>SUM(C35:C38)</f>
        <v>3347</v>
      </c>
      <c r="E35" s="61">
        <v>5</v>
      </c>
      <c r="F35" s="62"/>
    </row>
    <row r="36" spans="1:6" ht="18">
      <c r="A36" s="21">
        <v>2</v>
      </c>
      <c r="B36" s="33" t="s">
        <v>53</v>
      </c>
      <c r="C36" s="29">
        <v>920</v>
      </c>
      <c r="D36" s="66"/>
      <c r="E36" s="63"/>
      <c r="F36" s="64"/>
    </row>
    <row r="37" spans="1:6" ht="18">
      <c r="A37" s="21">
        <v>3</v>
      </c>
      <c r="B37" s="29" t="s">
        <v>54</v>
      </c>
      <c r="C37" s="29">
        <v>866</v>
      </c>
      <c r="D37" s="66"/>
      <c r="E37" s="63"/>
      <c r="F37" s="64"/>
    </row>
    <row r="38" spans="1:6" ht="18">
      <c r="A38" s="21">
        <v>4</v>
      </c>
      <c r="B38" s="29" t="s">
        <v>104</v>
      </c>
      <c r="C38" s="29">
        <v>786</v>
      </c>
      <c r="D38" s="66"/>
      <c r="E38" s="63"/>
      <c r="F38" s="64"/>
    </row>
    <row r="39" spans="1:6" ht="17.25">
      <c r="A39" s="75" t="s">
        <v>83</v>
      </c>
      <c r="B39" s="76"/>
      <c r="C39" s="76"/>
      <c r="D39" s="76"/>
      <c r="E39" s="76"/>
      <c r="F39" s="77"/>
    </row>
    <row r="40" spans="1:6" ht="18">
      <c r="A40" s="21">
        <v>1</v>
      </c>
      <c r="B40" s="33" t="s">
        <v>69</v>
      </c>
      <c r="C40" s="29">
        <v>992</v>
      </c>
      <c r="D40" s="65">
        <f>SUM(C40:C43)</f>
        <v>3230</v>
      </c>
      <c r="E40" s="61">
        <v>6</v>
      </c>
      <c r="F40" s="62"/>
    </row>
    <row r="41" spans="1:6" ht="18">
      <c r="A41" s="21">
        <v>2</v>
      </c>
      <c r="B41" s="29" t="s">
        <v>82</v>
      </c>
      <c r="C41" s="29">
        <v>528</v>
      </c>
      <c r="D41" s="66"/>
      <c r="E41" s="63"/>
      <c r="F41" s="64"/>
    </row>
    <row r="42" spans="1:6" ht="18">
      <c r="A42" s="21">
        <v>3</v>
      </c>
      <c r="B42" s="46" t="s">
        <v>108</v>
      </c>
      <c r="C42" s="29">
        <v>920</v>
      </c>
      <c r="D42" s="66"/>
      <c r="E42" s="63"/>
      <c r="F42" s="64"/>
    </row>
    <row r="43" spans="1:6" ht="18">
      <c r="A43" s="21">
        <v>4</v>
      </c>
      <c r="B43" s="29" t="s">
        <v>112</v>
      </c>
      <c r="C43" s="29">
        <v>790</v>
      </c>
      <c r="D43" s="66"/>
      <c r="E43" s="63"/>
      <c r="F43" s="64"/>
    </row>
    <row r="44" spans="1:6" ht="17.25">
      <c r="A44" s="74" t="s">
        <v>140</v>
      </c>
      <c r="B44" s="74"/>
      <c r="C44" s="74"/>
      <c r="D44" s="74"/>
      <c r="E44" s="74"/>
      <c r="F44" s="74"/>
    </row>
    <row r="45" spans="1:6" ht="18">
      <c r="A45" s="21">
        <v>1</v>
      </c>
      <c r="B45" s="29" t="s">
        <v>79</v>
      </c>
      <c r="C45" s="29">
        <v>940</v>
      </c>
      <c r="D45" s="65">
        <f>SUM(C45:C47)</f>
        <v>2839</v>
      </c>
      <c r="E45" s="61">
        <v>7</v>
      </c>
      <c r="F45" s="62"/>
    </row>
    <row r="46" spans="1:6" ht="18">
      <c r="A46" s="21">
        <v>2</v>
      </c>
      <c r="B46" s="29" t="s">
        <v>131</v>
      </c>
      <c r="C46" s="29">
        <v>908</v>
      </c>
      <c r="D46" s="66"/>
      <c r="E46" s="63"/>
      <c r="F46" s="64"/>
    </row>
    <row r="47" spans="1:6" ht="18">
      <c r="A47" s="21">
        <v>3</v>
      </c>
      <c r="B47" s="29" t="s">
        <v>50</v>
      </c>
      <c r="C47" s="29">
        <v>991</v>
      </c>
      <c r="D47" s="66"/>
      <c r="E47" s="63"/>
      <c r="F47" s="64"/>
    </row>
    <row r="48" spans="1:6" ht="17.25">
      <c r="A48" s="67" t="s">
        <v>89</v>
      </c>
      <c r="B48" s="67"/>
      <c r="C48" s="67"/>
      <c r="D48" s="67"/>
      <c r="E48" s="67"/>
      <c r="F48" s="67"/>
    </row>
    <row r="49" spans="1:6" ht="18">
      <c r="A49" s="21">
        <v>1</v>
      </c>
      <c r="B49" s="46" t="s">
        <v>101</v>
      </c>
      <c r="C49" s="29">
        <v>972</v>
      </c>
      <c r="D49" s="68">
        <f>SUM(C49:C50)</f>
        <v>1861</v>
      </c>
      <c r="E49" s="68">
        <v>8</v>
      </c>
      <c r="F49" s="68"/>
    </row>
    <row r="50" spans="1:6" ht="18">
      <c r="A50" s="21">
        <v>2</v>
      </c>
      <c r="B50" s="47" t="s">
        <v>88</v>
      </c>
      <c r="C50" s="29">
        <v>889</v>
      </c>
      <c r="D50" s="68"/>
      <c r="E50" s="68"/>
      <c r="F50" s="68"/>
    </row>
    <row r="51" spans="1:6" ht="17.25">
      <c r="A51" s="69" t="s">
        <v>87</v>
      </c>
      <c r="B51" s="69"/>
      <c r="C51" s="69"/>
      <c r="D51" s="69"/>
      <c r="E51" s="69"/>
      <c r="F51" s="69"/>
    </row>
    <row r="52" spans="1:6" ht="18">
      <c r="A52" s="21">
        <v>1</v>
      </c>
      <c r="B52" s="47" t="s">
        <v>39</v>
      </c>
      <c r="C52" s="29">
        <v>916</v>
      </c>
      <c r="D52" s="65">
        <f>SUM(C52:C53)</f>
        <v>1781</v>
      </c>
      <c r="E52" s="61">
        <v>9</v>
      </c>
      <c r="F52" s="71"/>
    </row>
    <row r="53" spans="1:6" ht="18">
      <c r="A53" s="21">
        <v>2</v>
      </c>
      <c r="B53" s="47" t="s">
        <v>90</v>
      </c>
      <c r="C53" s="29">
        <v>865</v>
      </c>
      <c r="D53" s="70"/>
      <c r="E53" s="72"/>
      <c r="F53" s="73"/>
    </row>
    <row r="54" spans="1:6">
      <c r="A54"/>
    </row>
    <row r="55" spans="1:6">
      <c r="A55" t="s">
        <v>142</v>
      </c>
      <c r="C55" t="s">
        <v>21</v>
      </c>
      <c r="D55" t="s">
        <v>22</v>
      </c>
      <c r="F55" t="s">
        <v>41</v>
      </c>
    </row>
    <row r="56" spans="1:6">
      <c r="A56"/>
    </row>
    <row r="57" spans="1:6">
      <c r="A57"/>
    </row>
    <row r="58" spans="1:6">
      <c r="A58"/>
    </row>
    <row r="59" spans="1:6">
      <c r="A59"/>
    </row>
    <row r="60" spans="1:6">
      <c r="A60"/>
    </row>
    <row r="61" spans="1:6">
      <c r="A61"/>
    </row>
    <row r="62" spans="1:6">
      <c r="A62"/>
    </row>
    <row r="63" spans="1:6">
      <c r="A63"/>
    </row>
    <row r="64" spans="1:6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</sheetData>
  <sortState xmlns:xlrd2="http://schemas.microsoft.com/office/spreadsheetml/2017/richdata2" ref="B28:C33">
    <sortCondition descending="1" ref="C21:C26"/>
  </sortState>
  <mergeCells count="35">
    <mergeCell ref="A1:K1"/>
    <mergeCell ref="G2:J2"/>
    <mergeCell ref="A3:G3"/>
    <mergeCell ref="A4:A5"/>
    <mergeCell ref="B4:B5"/>
    <mergeCell ref="C4:C5"/>
    <mergeCell ref="D4:D5"/>
    <mergeCell ref="E4:F5"/>
    <mergeCell ref="A34:F34"/>
    <mergeCell ref="D35:D38"/>
    <mergeCell ref="E35:F38"/>
    <mergeCell ref="A6:F6"/>
    <mergeCell ref="D7:D12"/>
    <mergeCell ref="E7:F12"/>
    <mergeCell ref="A51:F51"/>
    <mergeCell ref="D52:D53"/>
    <mergeCell ref="E52:F53"/>
    <mergeCell ref="A13:F13"/>
    <mergeCell ref="D14:D19"/>
    <mergeCell ref="E14:F19"/>
    <mergeCell ref="A44:F44"/>
    <mergeCell ref="D45:D47"/>
    <mergeCell ref="E45:F47"/>
    <mergeCell ref="A27:F27"/>
    <mergeCell ref="D28:D33"/>
    <mergeCell ref="E28:F33"/>
    <mergeCell ref="A39:F39"/>
    <mergeCell ref="A20:F20"/>
    <mergeCell ref="D21:D26"/>
    <mergeCell ref="E21:F26"/>
    <mergeCell ref="E40:F43"/>
    <mergeCell ref="D40:D43"/>
    <mergeCell ref="A48:F48"/>
    <mergeCell ref="D49:D50"/>
    <mergeCell ref="E49:F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2"/>
  <sheetViews>
    <sheetView view="pageBreakPreview" zoomScaleNormal="72" workbookViewId="0" xr3:uid="{842E5F09-E766-5B8D-85AF-A39847EA96FD}">
      <selection activeCell="B2" sqref="B2"/>
    </sheetView>
  </sheetViews>
  <sheetFormatPr defaultRowHeight="15"/>
  <cols>
    <col min="1" max="1" width="4.70703125" customWidth="1"/>
    <col min="2" max="2" width="17.62109375" customWidth="1"/>
    <col min="3" max="3" width="6.05078125" customWidth="1"/>
    <col min="4" max="4" width="8.875" customWidth="1"/>
    <col min="5" max="5" width="14.796875" customWidth="1"/>
    <col min="6" max="6" width="9.4140625" customWidth="1"/>
    <col min="7" max="7" width="10.22265625" customWidth="1"/>
    <col min="8" max="9" width="7.26171875" customWidth="1"/>
    <col min="10" max="10" width="6.72265625" customWidth="1"/>
  </cols>
  <sheetData>
    <row r="1" spans="1:13" ht="48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5"/>
    </row>
    <row r="2" spans="1:13">
      <c r="A2" s="27"/>
      <c r="B2" s="5" t="s">
        <v>12</v>
      </c>
      <c r="C2" s="5" t="s">
        <v>144</v>
      </c>
      <c r="D2" s="4"/>
      <c r="E2" s="4" t="s">
        <v>43</v>
      </c>
      <c r="F2" s="27">
        <v>43597</v>
      </c>
      <c r="G2" s="5"/>
      <c r="H2" s="5"/>
      <c r="I2" s="5"/>
      <c r="J2" s="5"/>
      <c r="K2" s="4"/>
      <c r="L2" s="5"/>
    </row>
    <row r="3" spans="1:13">
      <c r="A3" s="38"/>
      <c r="B3" s="38" t="s">
        <v>45</v>
      </c>
      <c r="C3" s="38"/>
      <c r="E3" s="38" t="s">
        <v>42</v>
      </c>
      <c r="F3" s="39">
        <v>36</v>
      </c>
      <c r="G3" s="5" t="s">
        <v>46</v>
      </c>
      <c r="H3" s="5"/>
      <c r="I3" s="5"/>
      <c r="J3" s="5"/>
      <c r="K3" s="5"/>
      <c r="L3" s="5"/>
    </row>
    <row r="4" spans="1:13" ht="34.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5" t="s">
        <v>8</v>
      </c>
      <c r="H4" s="26" t="s">
        <v>9</v>
      </c>
      <c r="I4" s="24" t="s">
        <v>10</v>
      </c>
      <c r="J4" s="24" t="s">
        <v>7</v>
      </c>
      <c r="K4" s="5"/>
      <c r="L4" s="5"/>
    </row>
    <row r="5" spans="1:13">
      <c r="A5" s="29">
        <v>1</v>
      </c>
      <c r="B5" s="29" t="s">
        <v>129</v>
      </c>
      <c r="C5" s="29">
        <v>16</v>
      </c>
      <c r="D5" s="29">
        <v>1985</v>
      </c>
      <c r="E5" s="29" t="s">
        <v>56</v>
      </c>
      <c r="F5" s="30">
        <v>7.12037037037037E-2</v>
      </c>
      <c r="G5" s="31">
        <f>F5-$F$5</f>
        <v>0</v>
      </c>
      <c r="H5" s="32">
        <f t="shared" ref="H5:H10" si="0">$F$3/F5/24</f>
        <v>21.066319895968793</v>
      </c>
      <c r="I5" s="29">
        <v>1</v>
      </c>
      <c r="J5" s="10">
        <v>1000</v>
      </c>
      <c r="K5" s="5"/>
      <c r="L5" s="5"/>
    </row>
    <row r="6" spans="1:13">
      <c r="A6" s="29">
        <v>2</v>
      </c>
      <c r="B6" s="29" t="s">
        <v>130</v>
      </c>
      <c r="C6" s="29">
        <v>32</v>
      </c>
      <c r="D6" s="29">
        <v>1986</v>
      </c>
      <c r="E6" s="29" t="s">
        <v>56</v>
      </c>
      <c r="F6" s="34">
        <v>7.2418981481481473E-2</v>
      </c>
      <c r="G6" s="31">
        <f t="shared" ref="G6:G10" si="1">F6-$F$5</f>
        <v>1.2152777777777735E-3</v>
      </c>
      <c r="H6" s="32">
        <f t="shared" si="0"/>
        <v>20.712801662138407</v>
      </c>
      <c r="I6" s="29">
        <v>2</v>
      </c>
      <c r="J6" s="10">
        <f>$F$5/F6*1000</f>
        <v>983.21879494965651</v>
      </c>
      <c r="K6" s="5"/>
      <c r="L6" s="5"/>
    </row>
    <row r="7" spans="1:13">
      <c r="A7" s="29">
        <v>3</v>
      </c>
      <c r="B7" s="29" t="s">
        <v>131</v>
      </c>
      <c r="C7" s="29">
        <v>6</v>
      </c>
      <c r="D7" s="29">
        <v>1991</v>
      </c>
      <c r="E7" s="29" t="s">
        <v>51</v>
      </c>
      <c r="F7" s="31">
        <v>7.8437500000000007E-2</v>
      </c>
      <c r="G7" s="31">
        <f t="shared" si="1"/>
        <v>7.2337962962963076E-3</v>
      </c>
      <c r="H7" s="32">
        <f t="shared" si="0"/>
        <v>19.123505976095615</v>
      </c>
      <c r="I7" s="29">
        <v>3</v>
      </c>
      <c r="J7" s="10">
        <f t="shared" ref="J7:J10" si="2">$F$5/F7*1000</f>
        <v>907.77630219861283</v>
      </c>
      <c r="K7" s="9"/>
      <c r="L7" s="5"/>
    </row>
    <row r="8" spans="1:13">
      <c r="A8" s="29">
        <v>4</v>
      </c>
      <c r="B8" s="29" t="s">
        <v>124</v>
      </c>
      <c r="C8" s="29">
        <v>31</v>
      </c>
      <c r="D8" s="29">
        <v>2005</v>
      </c>
      <c r="E8" s="29" t="s">
        <v>25</v>
      </c>
      <c r="F8" s="31">
        <v>0.12219907407407408</v>
      </c>
      <c r="G8" s="31">
        <f t="shared" si="1"/>
        <v>5.0995370370370385E-2</v>
      </c>
      <c r="H8" s="32">
        <f t="shared" si="0"/>
        <v>12.275052093199468</v>
      </c>
      <c r="I8" s="33">
        <v>4</v>
      </c>
      <c r="J8" s="10">
        <f t="shared" si="2"/>
        <v>582.68611479446849</v>
      </c>
      <c r="K8" s="9"/>
      <c r="L8" s="5"/>
      <c r="M8" s="35"/>
    </row>
    <row r="9" spans="1:13">
      <c r="A9" s="29">
        <v>5</v>
      </c>
      <c r="B9" s="29" t="s">
        <v>32</v>
      </c>
      <c r="C9" s="29">
        <v>9</v>
      </c>
      <c r="D9" s="29">
        <v>2008</v>
      </c>
      <c r="E9" s="29" t="s">
        <v>81</v>
      </c>
      <c r="F9" s="34">
        <v>0.12675925925925927</v>
      </c>
      <c r="G9" s="31">
        <f t="shared" si="1"/>
        <v>5.5555555555555566E-2</v>
      </c>
      <c r="H9" s="32">
        <f t="shared" si="0"/>
        <v>11.83345507669832</v>
      </c>
      <c r="I9" s="33">
        <v>5</v>
      </c>
      <c r="J9" s="10">
        <f t="shared" si="2"/>
        <v>561.72388604821037</v>
      </c>
      <c r="K9" s="5"/>
    </row>
    <row r="10" spans="1:13">
      <c r="A10" s="29">
        <v>6</v>
      </c>
      <c r="B10" s="29" t="s">
        <v>127</v>
      </c>
      <c r="C10" s="29">
        <v>30</v>
      </c>
      <c r="D10" s="29">
        <v>2003</v>
      </c>
      <c r="E10" s="29" t="s">
        <v>25</v>
      </c>
      <c r="F10" s="30">
        <v>0.12983796296296296</v>
      </c>
      <c r="G10" s="31">
        <f t="shared" si="1"/>
        <v>5.8634259259259261E-2</v>
      </c>
      <c r="H10" s="32">
        <f t="shared" si="0"/>
        <v>11.552861472633268</v>
      </c>
      <c r="I10" s="33">
        <v>6</v>
      </c>
      <c r="J10" s="10">
        <f t="shared" si="2"/>
        <v>548.40435015154208</v>
      </c>
      <c r="K10" s="5"/>
      <c r="L10" s="5"/>
    </row>
    <row r="11" spans="1:13">
      <c r="A11" s="5" t="s">
        <v>20</v>
      </c>
      <c r="B11" s="5"/>
      <c r="C11" s="5" t="s">
        <v>21</v>
      </c>
      <c r="D11" s="5"/>
      <c r="E11" s="5" t="s">
        <v>22</v>
      </c>
      <c r="F11" s="5"/>
      <c r="G11" s="5" t="s">
        <v>23</v>
      </c>
      <c r="H11" s="5"/>
      <c r="I11" s="5"/>
      <c r="K11" s="5"/>
      <c r="L11" s="5"/>
    </row>
    <row r="12" spans="1:13">
      <c r="K12" s="5"/>
      <c r="L12" s="5"/>
    </row>
    <row r="13" spans="1:13">
      <c r="K13" s="5"/>
      <c r="L13" s="5"/>
    </row>
    <row r="14" spans="1:13">
      <c r="K14" s="5"/>
    </row>
    <row r="15" spans="1:13">
      <c r="K15" s="5"/>
    </row>
    <row r="16" spans="1:13">
      <c r="K16" s="5"/>
      <c r="L16" s="5"/>
    </row>
    <row r="17" spans="11:12">
      <c r="K17" s="5"/>
      <c r="L17" s="5"/>
    </row>
    <row r="18" spans="11:12">
      <c r="K18" s="5"/>
      <c r="L18" s="5"/>
    </row>
    <row r="19" spans="11:12">
      <c r="K19" s="5"/>
      <c r="L19" s="5"/>
    </row>
    <row r="20" spans="11:12">
      <c r="K20" s="5"/>
      <c r="L20" s="5"/>
    </row>
    <row r="21" spans="11:12">
      <c r="K21" s="5"/>
      <c r="L21" s="5"/>
    </row>
    <row r="22" spans="11:12">
      <c r="K22" s="5"/>
      <c r="L22" s="5"/>
    </row>
    <row r="23" spans="11:12">
      <c r="K23" s="5"/>
      <c r="L23" s="5"/>
    </row>
    <row r="24" spans="11:12">
      <c r="K24" s="5"/>
      <c r="L24" s="5"/>
    </row>
    <row r="25" spans="11:12">
      <c r="K25" s="5"/>
      <c r="L25" s="5"/>
    </row>
    <row r="26" spans="11:12">
      <c r="K26" s="5"/>
      <c r="L26" s="5"/>
    </row>
    <row r="27" spans="11:12">
      <c r="K27" s="5"/>
      <c r="L27" s="5"/>
    </row>
    <row r="28" spans="11:12">
      <c r="K28" s="5"/>
      <c r="L28" s="5"/>
    </row>
    <row r="29" spans="11:12">
      <c r="K29" s="5"/>
      <c r="L29" s="5"/>
    </row>
    <row r="30" spans="11:12">
      <c r="K30" s="5"/>
      <c r="L30" s="5"/>
    </row>
    <row r="31" spans="11:12">
      <c r="K31" s="5"/>
      <c r="L31" s="5"/>
    </row>
    <row r="32" spans="11:12">
      <c r="K32" s="5"/>
      <c r="L32" s="5"/>
    </row>
    <row r="33" spans="11:12">
      <c r="K33" s="5"/>
      <c r="L33" s="5"/>
    </row>
    <row r="34" spans="11:12">
      <c r="K34" s="5"/>
    </row>
    <row r="35" spans="11:12">
      <c r="K35" s="5"/>
    </row>
    <row r="36" spans="11:12">
      <c r="K36" s="5"/>
    </row>
    <row r="37" spans="11:12">
      <c r="K37" s="5"/>
    </row>
    <row r="38" spans="11:12">
      <c r="K38" s="5"/>
    </row>
    <row r="39" spans="11:12">
      <c r="K39" s="5"/>
    </row>
    <row r="40" spans="11:12">
      <c r="K40" s="5"/>
    </row>
    <row r="41" spans="11:12">
      <c r="K41" s="5"/>
    </row>
    <row r="42" spans="11:12">
      <c r="K42" s="5"/>
    </row>
    <row r="43" spans="11:12">
      <c r="K43" s="5"/>
    </row>
    <row r="44" spans="11:12" ht="15.75">
      <c r="K44" s="37"/>
    </row>
    <row r="45" spans="11:12">
      <c r="K45" s="11"/>
    </row>
    <row r="46" spans="11:12">
      <c r="K46" s="11"/>
    </row>
    <row r="47" spans="11:12">
      <c r="K47" s="11"/>
    </row>
    <row r="48" spans="11:12">
      <c r="K48" s="11"/>
      <c r="L48" s="12"/>
    </row>
    <row r="49" spans="11:20">
      <c r="K49" s="11"/>
    </row>
    <row r="50" spans="11:20">
      <c r="K50" s="13"/>
    </row>
    <row r="51" spans="11:20">
      <c r="K51" s="14"/>
    </row>
    <row r="52" spans="11:20">
      <c r="K52" s="2"/>
      <c r="T52" s="15"/>
    </row>
    <row r="53" spans="11:20">
      <c r="K53" s="2"/>
    </row>
    <row r="54" spans="11:20">
      <c r="K54" s="2"/>
    </row>
    <row r="55" spans="11:20">
      <c r="K55" s="3"/>
    </row>
    <row r="56" spans="11:20">
      <c r="K56" s="17"/>
    </row>
    <row r="57" spans="11:20">
      <c r="K57" s="11"/>
      <c r="L57" s="5"/>
    </row>
    <row r="58" spans="11:20">
      <c r="K58" s="11"/>
    </row>
    <row r="59" spans="11:20">
      <c r="K59" s="18"/>
    </row>
    <row r="60" spans="11:20">
      <c r="K60" s="19"/>
    </row>
    <row r="61" spans="11:20">
      <c r="K61" s="19"/>
      <c r="L61" s="5"/>
    </row>
    <row r="62" spans="11:20">
      <c r="K62" s="11"/>
      <c r="L62" s="5"/>
    </row>
  </sheetData>
  <sortState xmlns:xlrd2="http://schemas.microsoft.com/office/spreadsheetml/2017/richdata2" ref="A7:I11">
    <sortCondition ref="F7:F11"/>
  </sortState>
  <mergeCells count="1">
    <mergeCell ref="A1:K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60" verticalDpi="36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2"/>
  <sheetViews>
    <sheetView view="pageBreakPreview" zoomScaleNormal="72" workbookViewId="0" xr3:uid="{51F8DEE0-4D01-5F28-A812-FC0BD7CAC4A5}">
      <selection activeCell="B2" sqref="B2"/>
    </sheetView>
  </sheetViews>
  <sheetFormatPr defaultRowHeight="15"/>
  <cols>
    <col min="1" max="1" width="4.70703125" customWidth="1"/>
    <col min="2" max="2" width="17.62109375" customWidth="1"/>
    <col min="3" max="3" width="6.05078125" customWidth="1"/>
    <col min="4" max="4" width="8.875" customWidth="1"/>
    <col min="5" max="5" width="14.796875" customWidth="1"/>
    <col min="6" max="6" width="9.4140625" customWidth="1"/>
    <col min="7" max="7" width="10.22265625" customWidth="1"/>
    <col min="8" max="8" width="7.26171875" customWidth="1"/>
    <col min="9" max="9" width="5.51171875" customWidth="1"/>
  </cols>
  <sheetData>
    <row r="1" spans="1:12" ht="48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5"/>
    </row>
    <row r="2" spans="1:12">
      <c r="A2" s="27"/>
      <c r="B2" s="5" t="s">
        <v>12</v>
      </c>
      <c r="C2" s="5" t="s">
        <v>144</v>
      </c>
      <c r="D2" s="4"/>
      <c r="E2" s="4" t="s">
        <v>43</v>
      </c>
      <c r="F2" s="27">
        <v>43597</v>
      </c>
      <c r="G2" s="5"/>
      <c r="H2" s="5"/>
      <c r="I2" s="5"/>
      <c r="J2" s="4"/>
      <c r="K2" s="5"/>
    </row>
    <row r="3" spans="1:12">
      <c r="A3" s="38"/>
      <c r="B3" s="38" t="s">
        <v>45</v>
      </c>
      <c r="C3" s="38"/>
      <c r="E3" s="38" t="s">
        <v>42</v>
      </c>
      <c r="F3" s="39">
        <v>36</v>
      </c>
      <c r="G3" s="5" t="s">
        <v>46</v>
      </c>
      <c r="H3" s="5"/>
      <c r="I3" s="5"/>
      <c r="J3" s="5"/>
      <c r="K3" s="5"/>
    </row>
    <row r="4" spans="1:12" ht="34.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5" t="s">
        <v>8</v>
      </c>
      <c r="H4" s="26" t="s">
        <v>9</v>
      </c>
      <c r="I4" s="24" t="s">
        <v>10</v>
      </c>
      <c r="J4" s="5"/>
      <c r="K4" s="5"/>
    </row>
    <row r="5" spans="1:12">
      <c r="A5" s="82" t="s">
        <v>125</v>
      </c>
      <c r="B5" s="83"/>
      <c r="C5" s="83"/>
      <c r="D5" s="83"/>
      <c r="E5" s="83"/>
      <c r="F5" s="83"/>
      <c r="G5" s="84"/>
      <c r="H5" s="84"/>
      <c r="I5" s="84"/>
      <c r="J5" s="5"/>
      <c r="K5" s="5"/>
    </row>
    <row r="6" spans="1:12">
      <c r="A6" s="29">
        <v>1</v>
      </c>
      <c r="B6" s="29" t="s">
        <v>124</v>
      </c>
      <c r="C6" s="29">
        <v>31</v>
      </c>
      <c r="D6" s="29">
        <v>2005</v>
      </c>
      <c r="E6" s="29" t="s">
        <v>25</v>
      </c>
      <c r="F6" s="31">
        <v>0.12219907407407408</v>
      </c>
      <c r="G6" s="31">
        <f>F6-$F$6</f>
        <v>0</v>
      </c>
      <c r="H6" s="32">
        <f t="shared" ref="H6:H7" si="0">$F$3/F6/24</f>
        <v>12.275052093199468</v>
      </c>
      <c r="I6" s="33">
        <v>1</v>
      </c>
      <c r="J6" s="5"/>
      <c r="K6" s="5"/>
    </row>
    <row r="7" spans="1:12">
      <c r="A7" s="29">
        <v>2</v>
      </c>
      <c r="B7" s="29" t="s">
        <v>32</v>
      </c>
      <c r="C7" s="29">
        <v>9</v>
      </c>
      <c r="D7" s="29">
        <v>2008</v>
      </c>
      <c r="E7" s="29" t="s">
        <v>81</v>
      </c>
      <c r="F7" s="34">
        <v>0.12675925925925927</v>
      </c>
      <c r="G7" s="31">
        <f>F7-$F$6</f>
        <v>4.560185185185181E-3</v>
      </c>
      <c r="H7" s="32">
        <f t="shared" si="0"/>
        <v>11.83345507669832</v>
      </c>
      <c r="I7" s="33">
        <v>2</v>
      </c>
      <c r="J7" s="9"/>
      <c r="K7" s="5"/>
    </row>
    <row r="8" spans="1:12">
      <c r="A8" s="82" t="s">
        <v>126</v>
      </c>
      <c r="B8" s="83"/>
      <c r="C8" s="83"/>
      <c r="D8" s="83"/>
      <c r="E8" s="83"/>
      <c r="F8" s="83"/>
      <c r="G8" s="85"/>
      <c r="H8" s="85"/>
      <c r="I8" s="86"/>
      <c r="J8" s="9"/>
      <c r="K8" s="5"/>
      <c r="L8" s="35"/>
    </row>
    <row r="9" spans="1:12">
      <c r="A9" s="29">
        <v>1</v>
      </c>
      <c r="B9" s="29" t="s">
        <v>127</v>
      </c>
      <c r="C9" s="29">
        <v>30</v>
      </c>
      <c r="D9" s="29">
        <v>2003</v>
      </c>
      <c r="E9" s="29" t="s">
        <v>25</v>
      </c>
      <c r="F9" s="30">
        <v>0.12983796296296296</v>
      </c>
      <c r="G9" s="31">
        <f>F9-$F$9</f>
        <v>0</v>
      </c>
      <c r="H9" s="32">
        <f>$F$3/F9/24</f>
        <v>11.552861472633268</v>
      </c>
      <c r="I9" s="33">
        <v>1</v>
      </c>
      <c r="J9" s="5"/>
    </row>
    <row r="10" spans="1:12">
      <c r="A10" s="87" t="s">
        <v>128</v>
      </c>
      <c r="B10" s="88"/>
      <c r="C10" s="88"/>
      <c r="D10" s="88"/>
      <c r="E10" s="88"/>
      <c r="F10" s="88"/>
      <c r="G10" s="89"/>
      <c r="H10" s="89"/>
      <c r="I10" s="89"/>
      <c r="J10" s="5"/>
      <c r="K10" s="5"/>
    </row>
    <row r="11" spans="1:12">
      <c r="A11" s="29">
        <v>1</v>
      </c>
      <c r="B11" s="29" t="s">
        <v>129</v>
      </c>
      <c r="C11" s="29">
        <v>16</v>
      </c>
      <c r="D11" s="29">
        <v>1985</v>
      </c>
      <c r="E11" s="29" t="s">
        <v>56</v>
      </c>
      <c r="F11" s="30">
        <v>7.12037037037037E-2</v>
      </c>
      <c r="G11" s="31">
        <f>F11-$F$11</f>
        <v>0</v>
      </c>
      <c r="H11" s="32">
        <f>$F$3/F11/24</f>
        <v>21.066319895968793</v>
      </c>
      <c r="I11" s="29">
        <v>1</v>
      </c>
      <c r="J11" s="5"/>
      <c r="K11" s="5"/>
    </row>
    <row r="12" spans="1:12">
      <c r="A12" s="29">
        <v>2</v>
      </c>
      <c r="B12" s="29" t="s">
        <v>130</v>
      </c>
      <c r="C12" s="29">
        <v>32</v>
      </c>
      <c r="D12" s="29">
        <v>1986</v>
      </c>
      <c r="E12" s="29" t="s">
        <v>56</v>
      </c>
      <c r="F12" s="34">
        <v>7.2418981481481473E-2</v>
      </c>
      <c r="G12" s="31">
        <f>F12-$F$11</f>
        <v>1.2152777777777735E-3</v>
      </c>
      <c r="H12" s="32">
        <f>$F$3/F12/24</f>
        <v>20.712801662138407</v>
      </c>
      <c r="I12" s="29">
        <v>2</v>
      </c>
      <c r="J12" s="5"/>
      <c r="K12" s="5"/>
    </row>
    <row r="13" spans="1:12">
      <c r="A13" s="29">
        <v>3</v>
      </c>
      <c r="B13" s="29" t="s">
        <v>131</v>
      </c>
      <c r="C13" s="29">
        <v>6</v>
      </c>
      <c r="D13" s="29">
        <v>1991</v>
      </c>
      <c r="E13" s="29" t="s">
        <v>51</v>
      </c>
      <c r="F13" s="31">
        <v>7.8437500000000007E-2</v>
      </c>
      <c r="G13" s="31">
        <f>F13-$F$11</f>
        <v>7.2337962962963076E-3</v>
      </c>
      <c r="H13" s="32">
        <f t="shared" ref="H13:H14" si="1">$F$3/F13/24</f>
        <v>19.123505976095615</v>
      </c>
      <c r="I13" s="29">
        <v>3</v>
      </c>
      <c r="J13" s="5"/>
      <c r="K13" s="5"/>
    </row>
    <row r="14" spans="1:12">
      <c r="A14" s="29">
        <v>4</v>
      </c>
      <c r="B14" s="29" t="s">
        <v>120</v>
      </c>
      <c r="C14" s="29">
        <v>144</v>
      </c>
      <c r="D14" s="29">
        <v>1984</v>
      </c>
      <c r="E14" s="29" t="s">
        <v>121</v>
      </c>
      <c r="F14" s="30">
        <v>7.6979166666666668E-2</v>
      </c>
      <c r="G14" s="59" t="s">
        <v>134</v>
      </c>
      <c r="H14" s="32">
        <f t="shared" si="1"/>
        <v>19.485791610284167</v>
      </c>
      <c r="I14" s="33">
        <v>4</v>
      </c>
      <c r="J14" s="5"/>
    </row>
    <row r="15" spans="1:12">
      <c r="A15" s="5" t="s">
        <v>20</v>
      </c>
      <c r="B15" s="5"/>
      <c r="C15" s="5" t="s">
        <v>21</v>
      </c>
      <c r="D15" s="5"/>
      <c r="E15" s="5" t="s">
        <v>22</v>
      </c>
      <c r="F15" s="5"/>
      <c r="G15" s="5" t="s">
        <v>23</v>
      </c>
      <c r="H15" s="5"/>
      <c r="J15" s="5"/>
    </row>
    <row r="16" spans="1:12">
      <c r="J16" s="5"/>
      <c r="K16" s="5"/>
    </row>
    <row r="17" spans="10:11">
      <c r="J17" s="5"/>
      <c r="K17" s="5"/>
    </row>
    <row r="18" spans="10:11">
      <c r="J18" s="5"/>
      <c r="K18" s="5"/>
    </row>
    <row r="19" spans="10:11">
      <c r="J19" s="5"/>
      <c r="K19" s="5"/>
    </row>
    <row r="20" spans="10:11">
      <c r="J20" s="5"/>
      <c r="K20" s="5"/>
    </row>
    <row r="21" spans="10:11">
      <c r="J21" s="5"/>
      <c r="K21" s="5"/>
    </row>
    <row r="22" spans="10:11">
      <c r="J22" s="5"/>
      <c r="K22" s="5"/>
    </row>
    <row r="23" spans="10:11">
      <c r="J23" s="5"/>
      <c r="K23" s="5"/>
    </row>
    <row r="24" spans="10:11">
      <c r="J24" s="5"/>
      <c r="K24" s="5"/>
    </row>
    <row r="25" spans="10:11">
      <c r="J25" s="5"/>
      <c r="K25" s="5"/>
    </row>
    <row r="26" spans="10:11">
      <c r="J26" s="5"/>
      <c r="K26" s="5"/>
    </row>
    <row r="27" spans="10:11">
      <c r="J27" s="5"/>
      <c r="K27" s="5"/>
    </row>
    <row r="28" spans="10:11">
      <c r="J28" s="5"/>
      <c r="K28" s="5"/>
    </row>
    <row r="29" spans="10:11">
      <c r="J29" s="5"/>
      <c r="K29" s="5"/>
    </row>
    <row r="30" spans="10:11">
      <c r="J30" s="5"/>
      <c r="K30" s="5"/>
    </row>
    <row r="31" spans="10:11">
      <c r="J31" s="5"/>
      <c r="K31" s="5"/>
    </row>
    <row r="32" spans="10:11">
      <c r="J32" s="5"/>
      <c r="K32" s="5"/>
    </row>
    <row r="33" spans="10:11">
      <c r="J33" s="5"/>
      <c r="K33" s="5"/>
    </row>
    <row r="34" spans="10:11">
      <c r="J34" s="5"/>
    </row>
    <row r="35" spans="10:11">
      <c r="J35" s="5"/>
    </row>
    <row r="36" spans="10:11">
      <c r="J36" s="5"/>
    </row>
    <row r="37" spans="10:11">
      <c r="J37" s="5"/>
    </row>
    <row r="38" spans="10:11">
      <c r="J38" s="5"/>
    </row>
    <row r="39" spans="10:11">
      <c r="J39" s="5"/>
    </row>
    <row r="40" spans="10:11">
      <c r="J40" s="5"/>
    </row>
    <row r="41" spans="10:11">
      <c r="J41" s="5"/>
    </row>
    <row r="42" spans="10:11">
      <c r="J42" s="5"/>
    </row>
    <row r="43" spans="10:11">
      <c r="J43" s="5"/>
    </row>
    <row r="44" spans="10:11" ht="15.75">
      <c r="J44" s="37"/>
    </row>
    <row r="45" spans="10:11">
      <c r="J45" s="11"/>
    </row>
    <row r="46" spans="10:11">
      <c r="J46" s="11"/>
    </row>
    <row r="47" spans="10:11">
      <c r="J47" s="11"/>
    </row>
    <row r="48" spans="10:11">
      <c r="J48" s="11"/>
      <c r="K48" s="12"/>
    </row>
    <row r="49" spans="10:19">
      <c r="J49" s="11"/>
    </row>
    <row r="50" spans="10:19">
      <c r="J50" s="13"/>
    </row>
    <row r="51" spans="10:19">
      <c r="J51" s="14"/>
    </row>
    <row r="52" spans="10:19">
      <c r="J52" s="2"/>
      <c r="S52" s="15"/>
    </row>
    <row r="53" spans="10:19">
      <c r="J53" s="2"/>
    </row>
    <row r="54" spans="10:19">
      <c r="J54" s="2"/>
    </row>
    <row r="55" spans="10:19">
      <c r="J55" s="3"/>
    </row>
    <row r="56" spans="10:19">
      <c r="J56" s="17"/>
    </row>
    <row r="57" spans="10:19">
      <c r="J57" s="11"/>
      <c r="K57" s="5"/>
    </row>
    <row r="58" spans="10:19">
      <c r="J58" s="11"/>
    </row>
    <row r="59" spans="10:19">
      <c r="J59" s="18"/>
    </row>
    <row r="60" spans="10:19">
      <c r="J60" s="19"/>
    </row>
    <row r="61" spans="10:19">
      <c r="J61" s="19"/>
      <c r="K61" s="5"/>
    </row>
    <row r="62" spans="10:19">
      <c r="J62" s="11"/>
      <c r="K62" s="5"/>
    </row>
  </sheetData>
  <mergeCells count="4">
    <mergeCell ref="A1:J1"/>
    <mergeCell ref="A5:I5"/>
    <mergeCell ref="A8:I8"/>
    <mergeCell ref="A10:I10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60" verticalDpi="360" r:id="rId1"/>
  <headerFooter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9"/>
  <sheetViews>
    <sheetView view="pageBreakPreview" zoomScaleNormal="72" workbookViewId="0" xr3:uid="{F9CF3CF3-643B-5BE6-8B46-32C596A47465}">
      <selection activeCell="K16" sqref="K16"/>
    </sheetView>
  </sheetViews>
  <sheetFormatPr defaultRowHeight="15"/>
  <cols>
    <col min="1" max="1" width="4.70703125" customWidth="1"/>
    <col min="2" max="2" width="18.29296875" customWidth="1"/>
    <col min="3" max="3" width="6.58984375" customWidth="1"/>
    <col min="4" max="4" width="8.203125" customWidth="1"/>
    <col min="5" max="5" width="13.44921875" customWidth="1"/>
    <col min="6" max="6" width="9.4140625" customWidth="1"/>
    <col min="7" max="7" width="10.22265625" customWidth="1"/>
    <col min="8" max="8" width="7.26171875" customWidth="1"/>
    <col min="9" max="9" width="5.51171875" customWidth="1"/>
  </cols>
  <sheetData>
    <row r="1" spans="1:11" ht="48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5"/>
    </row>
    <row r="2" spans="1:11">
      <c r="A2" s="27"/>
      <c r="B2" s="5" t="s">
        <v>12</v>
      </c>
      <c r="C2" s="5" t="s">
        <v>144</v>
      </c>
      <c r="D2" s="4"/>
      <c r="E2" s="4" t="s">
        <v>43</v>
      </c>
      <c r="F2" s="27">
        <v>43597</v>
      </c>
      <c r="G2" s="5"/>
      <c r="H2" s="5"/>
      <c r="I2" s="5"/>
      <c r="J2" s="4"/>
      <c r="K2" s="5"/>
    </row>
    <row r="3" spans="1:11">
      <c r="A3" s="38"/>
      <c r="B3" s="38"/>
      <c r="C3" s="38"/>
      <c r="D3" s="38" t="s">
        <v>52</v>
      </c>
      <c r="E3" s="38"/>
      <c r="F3" s="41">
        <v>72</v>
      </c>
      <c r="G3" s="5" t="s">
        <v>49</v>
      </c>
      <c r="H3" s="5"/>
      <c r="I3" s="5"/>
      <c r="J3" s="5"/>
      <c r="K3" s="5"/>
    </row>
    <row r="4" spans="1:11" ht="34.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5" t="s">
        <v>8</v>
      </c>
      <c r="H4" s="26" t="s">
        <v>9</v>
      </c>
      <c r="I4" s="24" t="s">
        <v>10</v>
      </c>
      <c r="J4" s="24" t="s">
        <v>7</v>
      </c>
      <c r="K4" s="5"/>
    </row>
    <row r="5" spans="1:11">
      <c r="A5" s="82" t="s">
        <v>122</v>
      </c>
      <c r="B5" s="85"/>
      <c r="C5" s="85"/>
      <c r="D5" s="85"/>
      <c r="E5" s="85"/>
      <c r="F5" s="85"/>
      <c r="G5" s="85"/>
      <c r="H5" s="85"/>
      <c r="I5" s="86"/>
      <c r="J5" s="5"/>
      <c r="K5" s="5"/>
    </row>
    <row r="6" spans="1:11">
      <c r="A6" s="29">
        <v>1</v>
      </c>
      <c r="B6" s="29" t="s">
        <v>123</v>
      </c>
      <c r="C6" s="29">
        <v>137</v>
      </c>
      <c r="D6" s="29">
        <v>1982</v>
      </c>
      <c r="E6" s="28" t="s">
        <v>56</v>
      </c>
      <c r="F6" s="30">
        <v>0.14090277777777779</v>
      </c>
      <c r="G6" s="31">
        <f>F6-$F$6</f>
        <v>0</v>
      </c>
      <c r="H6" s="32">
        <f>$F$3/F6/24</f>
        <v>21.291276490882208</v>
      </c>
      <c r="I6" s="33">
        <v>1</v>
      </c>
      <c r="J6" s="33">
        <v>1000</v>
      </c>
      <c r="K6" s="5"/>
    </row>
    <row r="7" spans="1:11">
      <c r="A7" s="5" t="s">
        <v>20</v>
      </c>
      <c r="B7" s="5"/>
      <c r="C7" s="5" t="s">
        <v>21</v>
      </c>
      <c r="D7" s="5"/>
      <c r="E7" s="5"/>
      <c r="F7" s="5" t="s">
        <v>22</v>
      </c>
      <c r="G7" s="5"/>
      <c r="H7" s="5" t="s">
        <v>23</v>
      </c>
      <c r="I7" s="5"/>
      <c r="J7" s="5"/>
      <c r="K7" s="5"/>
    </row>
    <row r="8" spans="1:11" ht="15.75">
      <c r="A8" s="37"/>
      <c r="B8" s="37"/>
      <c r="C8" s="37"/>
      <c r="D8" s="37"/>
      <c r="E8" s="37"/>
      <c r="F8" s="37"/>
      <c r="G8" s="37"/>
      <c r="H8" s="37"/>
      <c r="I8" s="37"/>
    </row>
    <row r="9" spans="1:11">
      <c r="J9" s="5"/>
      <c r="K9" s="5"/>
    </row>
    <row r="10" spans="1:11">
      <c r="J10" s="5"/>
      <c r="K10" s="5"/>
    </row>
    <row r="11" spans="1:11">
      <c r="J11" s="5"/>
      <c r="K11" s="5"/>
    </row>
    <row r="12" spans="1:11">
      <c r="J12" s="5"/>
      <c r="K12" s="5"/>
    </row>
    <row r="13" spans="1:11">
      <c r="J13" s="5"/>
      <c r="K13" s="5"/>
    </row>
    <row r="14" spans="1:11">
      <c r="J14" s="5"/>
      <c r="K14" s="5"/>
    </row>
    <row r="15" spans="1:11">
      <c r="J15" s="5"/>
      <c r="K15" s="5"/>
    </row>
    <row r="16" spans="1:11">
      <c r="J16" s="5"/>
      <c r="K16" s="5"/>
    </row>
    <row r="18" spans="10:11">
      <c r="J18" s="5"/>
      <c r="K18" s="5"/>
    </row>
    <row r="19" spans="10:11">
      <c r="J19" s="5"/>
      <c r="K19" s="5"/>
    </row>
    <row r="20" spans="10:11">
      <c r="J20" s="5"/>
      <c r="K20" s="5"/>
    </row>
    <row r="21" spans="10:11">
      <c r="J21" s="5"/>
      <c r="K21" s="5"/>
    </row>
    <row r="22" spans="10:11">
      <c r="J22" s="5"/>
      <c r="K22" s="5"/>
    </row>
    <row r="23" spans="10:11">
      <c r="J23" s="5"/>
      <c r="K23" s="5"/>
    </row>
    <row r="24" spans="10:11">
      <c r="J24" s="5"/>
      <c r="K24" s="5"/>
    </row>
    <row r="25" spans="10:11">
      <c r="J25" s="5"/>
      <c r="K25" s="5"/>
    </row>
    <row r="26" spans="10:11">
      <c r="J26" s="5"/>
      <c r="K26" s="5"/>
    </row>
    <row r="27" spans="10:11">
      <c r="J27" s="5"/>
      <c r="K27" s="5"/>
    </row>
    <row r="28" spans="10:11">
      <c r="J28" s="5"/>
      <c r="K28" s="5"/>
    </row>
    <row r="29" spans="10:11">
      <c r="J29" s="5"/>
      <c r="K29" s="5"/>
    </row>
    <row r="30" spans="10:11">
      <c r="J30" s="5"/>
      <c r="K30" s="5"/>
    </row>
    <row r="31" spans="10:11">
      <c r="J31" s="5"/>
      <c r="K31" s="5"/>
    </row>
    <row r="32" spans="10:11">
      <c r="J32" s="5"/>
      <c r="K32" s="5"/>
    </row>
    <row r="33" spans="10:12">
      <c r="J33" s="9"/>
    </row>
    <row r="34" spans="10:12">
      <c r="J34" s="9"/>
      <c r="K34" s="5"/>
      <c r="L34" s="35"/>
    </row>
    <row r="35" spans="10:12">
      <c r="J35" s="5"/>
      <c r="K35" s="5"/>
    </row>
    <row r="36" spans="10:12">
      <c r="J36" s="5"/>
      <c r="K36" s="5"/>
    </row>
    <row r="37" spans="10:12">
      <c r="J37" s="5"/>
      <c r="K37" s="5"/>
    </row>
    <row r="38" spans="10:12">
      <c r="J38" s="5"/>
      <c r="K38" s="5"/>
    </row>
    <row r="39" spans="10:12">
      <c r="J39" s="5"/>
      <c r="K39" s="5"/>
    </row>
    <row r="40" spans="10:12">
      <c r="J40" s="5"/>
      <c r="K40" s="5"/>
    </row>
    <row r="41" spans="10:12">
      <c r="J41" s="5"/>
      <c r="K41" s="5"/>
    </row>
    <row r="42" spans="10:12">
      <c r="J42" s="5"/>
      <c r="K42" s="5"/>
    </row>
    <row r="43" spans="10:12">
      <c r="J43" s="5"/>
      <c r="K43" s="5"/>
    </row>
    <row r="44" spans="10:12">
      <c r="J44" s="5"/>
      <c r="K44" s="5"/>
    </row>
    <row r="45" spans="10:12">
      <c r="J45" s="5"/>
    </row>
    <row r="46" spans="10:12">
      <c r="J46" s="5"/>
      <c r="K46" s="5"/>
    </row>
    <row r="47" spans="10:12">
      <c r="J47" s="5"/>
      <c r="K47" s="5"/>
    </row>
    <row r="48" spans="10:12">
      <c r="J48" s="5"/>
      <c r="K48" s="5"/>
    </row>
    <row r="49" spans="10:21">
      <c r="J49" s="5"/>
      <c r="K49" s="5"/>
    </row>
    <row r="50" spans="10:21">
      <c r="J50" s="5"/>
      <c r="K50" s="5"/>
    </row>
    <row r="51" spans="10:21">
      <c r="J51" s="5"/>
      <c r="K51" s="5"/>
    </row>
    <row r="52" spans="10:21">
      <c r="J52" s="5"/>
      <c r="K52" s="5"/>
    </row>
    <row r="53" spans="10:21">
      <c r="J53" s="5"/>
      <c r="K53" s="5"/>
    </row>
    <row r="54" spans="10:21">
      <c r="J54" s="5"/>
      <c r="K54" s="5"/>
    </row>
    <row r="55" spans="10:21">
      <c r="J55" s="5"/>
      <c r="K55" s="5"/>
    </row>
    <row r="56" spans="10:21">
      <c r="J56" s="5"/>
      <c r="K56" s="5"/>
    </row>
    <row r="57" spans="10:21">
      <c r="J57" s="5"/>
      <c r="K57" s="5"/>
    </row>
    <row r="58" spans="10:21">
      <c r="J58" s="5"/>
      <c r="K58" s="5"/>
    </row>
    <row r="59" spans="10:21">
      <c r="J59" s="5"/>
      <c r="K59" s="5"/>
    </row>
    <row r="60" spans="10:21">
      <c r="J60" s="5"/>
      <c r="K60" s="5"/>
    </row>
    <row r="61" spans="10:21">
      <c r="J61" s="5"/>
    </row>
    <row r="62" spans="10:21">
      <c r="J62" s="5"/>
    </row>
    <row r="63" spans="10:21">
      <c r="J63" s="5"/>
      <c r="S63" s="8">
        <v>0</v>
      </c>
      <c r="T63" s="16" t="e">
        <f>$F$3/#REF!/24</f>
        <v>#REF!</v>
      </c>
      <c r="U63" s="6">
        <v>1</v>
      </c>
    </row>
    <row r="64" spans="10:21">
      <c r="J64" s="5"/>
    </row>
    <row r="65" spans="10:19">
      <c r="J65" s="5"/>
    </row>
    <row r="66" spans="10:19">
      <c r="J66" s="5"/>
    </row>
    <row r="67" spans="10:19">
      <c r="J67" s="5"/>
    </row>
    <row r="68" spans="10:19">
      <c r="J68" s="5"/>
    </row>
    <row r="69" spans="10:19">
      <c r="J69" s="5"/>
    </row>
    <row r="70" spans="10:19">
      <c r="J70" s="5"/>
    </row>
    <row r="71" spans="10:19" ht="15.75">
      <c r="J71" s="37"/>
    </row>
    <row r="72" spans="10:19">
      <c r="J72" s="11"/>
    </row>
    <row r="73" spans="10:19">
      <c r="J73" s="11"/>
    </row>
    <row r="74" spans="10:19">
      <c r="J74" s="11"/>
    </row>
    <row r="75" spans="10:19">
      <c r="J75" s="11"/>
      <c r="K75" s="12"/>
    </row>
    <row r="76" spans="10:19">
      <c r="J76" s="11"/>
    </row>
    <row r="77" spans="10:19">
      <c r="J77" s="13"/>
    </row>
    <row r="78" spans="10:19">
      <c r="J78" s="14"/>
    </row>
    <row r="79" spans="10:19">
      <c r="J79" s="2"/>
    </row>
    <row r="80" spans="10:19">
      <c r="J80" s="2"/>
      <c r="S80" s="15"/>
    </row>
    <row r="81" spans="10:11">
      <c r="J81" s="2"/>
    </row>
    <row r="82" spans="10:11">
      <c r="J82" s="3"/>
    </row>
    <row r="83" spans="10:11">
      <c r="J83" s="17"/>
    </row>
    <row r="84" spans="10:11">
      <c r="J84" s="11"/>
      <c r="K84" s="5"/>
    </row>
    <row r="85" spans="10:11">
      <c r="J85" s="11"/>
    </row>
    <row r="86" spans="10:11">
      <c r="J86" s="18"/>
    </row>
    <row r="87" spans="10:11">
      <c r="J87" s="19"/>
    </row>
    <row r="88" spans="10:11">
      <c r="J88" s="19"/>
      <c r="K88" s="5"/>
    </row>
    <row r="89" spans="10:11">
      <c r="J89" s="11"/>
      <c r="K89" s="5"/>
    </row>
  </sheetData>
  <mergeCells count="2">
    <mergeCell ref="A1:J1"/>
    <mergeCell ref="A5:I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60" verticalDpi="36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91"/>
  <sheetViews>
    <sheetView view="pageBreakPreview" zoomScaleNormal="72" workbookViewId="0" xr3:uid="{78B4E459-6924-5F8B-B7BA-2DD04133E49E}">
      <selection activeCell="M5" sqref="M5"/>
    </sheetView>
  </sheetViews>
  <sheetFormatPr defaultRowHeight="15"/>
  <cols>
    <col min="1" max="1" width="4.70703125" customWidth="1"/>
    <col min="2" max="2" width="17.62109375" customWidth="1"/>
    <col min="3" max="3" width="6.58984375" customWidth="1"/>
    <col min="4" max="4" width="8.203125" customWidth="1"/>
    <col min="5" max="5" width="14.796875" customWidth="1"/>
    <col min="6" max="6" width="9.4140625" customWidth="1"/>
    <col min="7" max="7" width="10.22265625" customWidth="1"/>
    <col min="8" max="8" width="7.26171875" customWidth="1"/>
    <col min="9" max="9" width="5.51171875" customWidth="1"/>
  </cols>
  <sheetData>
    <row r="1" spans="1:11" ht="48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5"/>
    </row>
    <row r="2" spans="1:11">
      <c r="A2" s="27"/>
      <c r="B2" s="5" t="s">
        <v>12</v>
      </c>
      <c r="C2" s="5" t="s">
        <v>144</v>
      </c>
      <c r="D2" s="4"/>
      <c r="E2" s="4" t="s">
        <v>43</v>
      </c>
      <c r="F2" s="27">
        <v>43597</v>
      </c>
      <c r="G2" s="5"/>
      <c r="H2" s="5"/>
      <c r="I2" s="5"/>
      <c r="J2" s="4"/>
      <c r="K2" s="5"/>
    </row>
    <row r="3" spans="1:11">
      <c r="A3" s="38"/>
      <c r="B3" s="38"/>
      <c r="C3" s="38"/>
      <c r="D3" s="38" t="s">
        <v>52</v>
      </c>
      <c r="E3" s="38" t="s">
        <v>0</v>
      </c>
      <c r="F3" s="41">
        <v>72</v>
      </c>
      <c r="G3" s="5" t="s">
        <v>49</v>
      </c>
      <c r="H3" s="5"/>
      <c r="I3" s="5"/>
      <c r="J3" s="5"/>
      <c r="K3" s="5"/>
    </row>
    <row r="4" spans="1:11" ht="34.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5" t="s">
        <v>8</v>
      </c>
      <c r="H4" s="26" t="s">
        <v>9</v>
      </c>
      <c r="I4" s="24" t="s">
        <v>10</v>
      </c>
      <c r="J4" s="24" t="s">
        <v>7</v>
      </c>
      <c r="K4" s="5"/>
    </row>
    <row r="5" spans="1:11">
      <c r="A5" s="33">
        <v>1</v>
      </c>
      <c r="B5" s="46" t="s">
        <v>109</v>
      </c>
      <c r="C5" s="46">
        <v>150</v>
      </c>
      <c r="D5" s="46">
        <v>1987</v>
      </c>
      <c r="E5" s="50" t="s">
        <v>110</v>
      </c>
      <c r="F5" s="48">
        <v>0.11126157407407407</v>
      </c>
      <c r="G5" s="31">
        <v>0</v>
      </c>
      <c r="H5" s="32">
        <f t="shared" ref="H5:H30" si="0">$F$3/F5/24</f>
        <v>26.963486944762305</v>
      </c>
      <c r="I5" s="33">
        <v>1</v>
      </c>
      <c r="J5" s="10">
        <v>1000</v>
      </c>
      <c r="K5" s="5"/>
    </row>
    <row r="6" spans="1:11">
      <c r="A6" s="33">
        <v>2</v>
      </c>
      <c r="B6" s="29" t="s">
        <v>50</v>
      </c>
      <c r="C6" s="29">
        <v>157</v>
      </c>
      <c r="D6" s="29">
        <v>1970</v>
      </c>
      <c r="E6" s="29" t="s">
        <v>51</v>
      </c>
      <c r="F6" s="30">
        <v>0.11226851851851853</v>
      </c>
      <c r="G6" s="31">
        <f>F6-$F$5</f>
        <v>1.0069444444444631E-3</v>
      </c>
      <c r="H6" s="32">
        <f t="shared" si="0"/>
        <v>26.721649484536076</v>
      </c>
      <c r="I6" s="33">
        <v>2</v>
      </c>
      <c r="J6" s="10">
        <f>$F$5/F6*1000</f>
        <v>991.03092783505144</v>
      </c>
      <c r="K6" s="5"/>
    </row>
    <row r="7" spans="1:11">
      <c r="A7" s="7">
        <v>3</v>
      </c>
      <c r="B7" s="29" t="s">
        <v>11</v>
      </c>
      <c r="C7" s="29">
        <v>142</v>
      </c>
      <c r="D7" s="29">
        <v>1965</v>
      </c>
      <c r="E7" s="28" t="s">
        <v>12</v>
      </c>
      <c r="F7" s="30">
        <v>0.11358796296296296</v>
      </c>
      <c r="G7" s="31">
        <f t="shared" ref="G7:G30" si="1">F7-$F$5</f>
        <v>2.3263888888888917E-3</v>
      </c>
      <c r="H7" s="32">
        <f t="shared" si="0"/>
        <v>26.411249235785615</v>
      </c>
      <c r="I7" s="7">
        <v>3</v>
      </c>
      <c r="J7" s="10">
        <f t="shared" ref="J7:J30" si="2">$F$5/F7*1000</f>
        <v>979.51905441206429</v>
      </c>
      <c r="K7" s="5"/>
    </row>
    <row r="8" spans="1:11">
      <c r="A8" s="33">
        <v>4</v>
      </c>
      <c r="B8" s="46" t="s">
        <v>101</v>
      </c>
      <c r="C8" s="46">
        <v>147</v>
      </c>
      <c r="D8" s="46">
        <v>1983</v>
      </c>
      <c r="E8" s="46" t="s">
        <v>89</v>
      </c>
      <c r="F8" s="48">
        <v>0.11445601851851851</v>
      </c>
      <c r="G8" s="31">
        <f t="shared" si="1"/>
        <v>3.1944444444444442E-3</v>
      </c>
      <c r="H8" s="32">
        <f t="shared" si="0"/>
        <v>26.210941450096069</v>
      </c>
      <c r="I8" s="33">
        <v>4</v>
      </c>
      <c r="J8" s="10">
        <f t="shared" si="2"/>
        <v>972.09020123369407</v>
      </c>
      <c r="K8" s="5"/>
    </row>
    <row r="9" spans="1:11">
      <c r="A9" s="33">
        <v>5</v>
      </c>
      <c r="B9" s="46" t="s">
        <v>106</v>
      </c>
      <c r="C9" s="46">
        <v>126</v>
      </c>
      <c r="D9" s="46">
        <v>1984</v>
      </c>
      <c r="E9" s="49" t="s">
        <v>107</v>
      </c>
      <c r="F9" s="48">
        <v>0.11660879629629629</v>
      </c>
      <c r="G9" s="31">
        <f t="shared" si="1"/>
        <v>5.3472222222222254E-3</v>
      </c>
      <c r="H9" s="32">
        <f t="shared" si="0"/>
        <v>25.727047146401986</v>
      </c>
      <c r="I9" s="33">
        <v>5</v>
      </c>
      <c r="J9" s="10">
        <f t="shared" si="2"/>
        <v>954.14392059553347</v>
      </c>
      <c r="K9" s="5"/>
    </row>
    <row r="10" spans="1:11">
      <c r="A10" s="33">
        <v>6</v>
      </c>
      <c r="B10" s="46" t="s">
        <v>108</v>
      </c>
      <c r="C10" s="46">
        <v>113</v>
      </c>
      <c r="D10" s="46">
        <v>1993</v>
      </c>
      <c r="E10" s="50" t="s">
        <v>83</v>
      </c>
      <c r="F10" s="48">
        <v>0.12090277777777779</v>
      </c>
      <c r="G10" s="31">
        <f t="shared" si="1"/>
        <v>9.6412037037037213E-3</v>
      </c>
      <c r="H10" s="32">
        <f t="shared" si="0"/>
        <v>24.813325674899477</v>
      </c>
      <c r="I10" s="33">
        <v>6</v>
      </c>
      <c r="J10" s="10">
        <f t="shared" si="2"/>
        <v>920.25655753398416</v>
      </c>
    </row>
    <row r="11" spans="1:11">
      <c r="A11" s="7">
        <v>7</v>
      </c>
      <c r="B11" s="33" t="s">
        <v>53</v>
      </c>
      <c r="C11" s="29">
        <v>151</v>
      </c>
      <c r="D11" s="29">
        <v>1979</v>
      </c>
      <c r="E11" s="28" t="s">
        <v>105</v>
      </c>
      <c r="F11" s="34">
        <v>0.12092592592592592</v>
      </c>
      <c r="G11" s="31">
        <f t="shared" si="1"/>
        <v>9.6643518518518545E-3</v>
      </c>
      <c r="H11" s="32">
        <f t="shared" si="0"/>
        <v>24.808575803981626</v>
      </c>
      <c r="I11" s="7">
        <v>7</v>
      </c>
      <c r="J11" s="10">
        <f t="shared" si="2"/>
        <v>920.0803981623277</v>
      </c>
      <c r="K11" s="5"/>
    </row>
    <row r="12" spans="1:11">
      <c r="A12" s="33">
        <v>8</v>
      </c>
      <c r="B12" s="47" t="s">
        <v>85</v>
      </c>
      <c r="C12" s="47">
        <v>129</v>
      </c>
      <c r="D12" s="46">
        <v>1994</v>
      </c>
      <c r="E12" s="46" t="s">
        <v>86</v>
      </c>
      <c r="F12" s="48">
        <v>0.12138888888888888</v>
      </c>
      <c r="G12" s="31">
        <f t="shared" si="1"/>
        <v>1.0127314814814811E-2</v>
      </c>
      <c r="H12" s="32">
        <f t="shared" si="0"/>
        <v>24.71395881006865</v>
      </c>
      <c r="I12" s="33">
        <v>8</v>
      </c>
      <c r="J12" s="10">
        <f t="shared" si="2"/>
        <v>916.5713196033563</v>
      </c>
      <c r="K12" s="5"/>
    </row>
    <row r="13" spans="1:11">
      <c r="A13" s="33">
        <v>9</v>
      </c>
      <c r="B13" s="47" t="s">
        <v>39</v>
      </c>
      <c r="C13" s="46">
        <v>136</v>
      </c>
      <c r="D13" s="46">
        <v>1984</v>
      </c>
      <c r="E13" s="46" t="s">
        <v>87</v>
      </c>
      <c r="F13" s="48">
        <v>0.12142361111111111</v>
      </c>
      <c r="G13" s="31">
        <f t="shared" si="1"/>
        <v>1.0162037037037039E-2</v>
      </c>
      <c r="H13" s="32">
        <f t="shared" si="0"/>
        <v>24.706891621389762</v>
      </c>
      <c r="I13" s="33">
        <v>9</v>
      </c>
      <c r="J13" s="10">
        <f t="shared" si="2"/>
        <v>916.30921742445901</v>
      </c>
      <c r="K13" s="5"/>
    </row>
    <row r="14" spans="1:11">
      <c r="A14" s="33">
        <v>10</v>
      </c>
      <c r="B14" s="47" t="s">
        <v>88</v>
      </c>
      <c r="C14" s="46">
        <v>146</v>
      </c>
      <c r="D14" s="46">
        <v>1985</v>
      </c>
      <c r="E14" s="46" t="s">
        <v>89</v>
      </c>
      <c r="F14" s="48">
        <v>0.12515046296296298</v>
      </c>
      <c r="G14" s="31">
        <f t="shared" si="1"/>
        <v>1.3888888888888909E-2</v>
      </c>
      <c r="H14" s="32">
        <f t="shared" si="0"/>
        <v>23.971145842966795</v>
      </c>
      <c r="I14" s="33">
        <v>10</v>
      </c>
      <c r="J14" s="10">
        <f t="shared" si="2"/>
        <v>889.02247294922768</v>
      </c>
      <c r="K14" s="5"/>
    </row>
    <row r="15" spans="1:11">
      <c r="A15" s="7">
        <v>11</v>
      </c>
      <c r="B15" s="29" t="s">
        <v>54</v>
      </c>
      <c r="C15" s="29">
        <v>152</v>
      </c>
      <c r="D15" s="29">
        <v>1977</v>
      </c>
      <c r="E15" s="28" t="s">
        <v>105</v>
      </c>
      <c r="F15" s="31">
        <v>0.12850694444444444</v>
      </c>
      <c r="G15" s="31">
        <f t="shared" si="1"/>
        <v>1.7245370370370369E-2</v>
      </c>
      <c r="H15" s="32">
        <f t="shared" si="0"/>
        <v>23.345041880572818</v>
      </c>
      <c r="I15" s="7">
        <v>11</v>
      </c>
      <c r="J15" s="10">
        <f t="shared" si="2"/>
        <v>865.80203548590475</v>
      </c>
      <c r="K15" s="5"/>
    </row>
    <row r="16" spans="1:11">
      <c r="A16" s="33">
        <v>12</v>
      </c>
      <c r="B16" s="47" t="s">
        <v>90</v>
      </c>
      <c r="C16" s="46">
        <v>134</v>
      </c>
      <c r="D16" s="46">
        <v>1993</v>
      </c>
      <c r="E16" s="46" t="s">
        <v>87</v>
      </c>
      <c r="F16" s="48">
        <v>0.12865740740740741</v>
      </c>
      <c r="G16" s="31">
        <f t="shared" si="1"/>
        <v>1.7395833333333346E-2</v>
      </c>
      <c r="H16" s="32">
        <f t="shared" si="0"/>
        <v>23.317740194314499</v>
      </c>
      <c r="I16" s="33">
        <v>12</v>
      </c>
      <c r="J16" s="10">
        <f t="shared" si="2"/>
        <v>864.78949262324568</v>
      </c>
      <c r="K16" s="5"/>
    </row>
    <row r="17" spans="1:11">
      <c r="A17" s="33">
        <v>13</v>
      </c>
      <c r="B17" s="47" t="s">
        <v>91</v>
      </c>
      <c r="C17" s="46">
        <v>148</v>
      </c>
      <c r="D17" s="46">
        <v>1989</v>
      </c>
      <c r="E17" s="46" t="s">
        <v>56</v>
      </c>
      <c r="F17" s="48">
        <v>0.12878472222222223</v>
      </c>
      <c r="G17" s="31">
        <f t="shared" si="1"/>
        <v>1.7523148148148163E-2</v>
      </c>
      <c r="H17" s="32">
        <f t="shared" si="0"/>
        <v>23.29468859530871</v>
      </c>
      <c r="I17" s="33">
        <v>13</v>
      </c>
      <c r="J17" s="10">
        <f t="shared" si="2"/>
        <v>863.93457355980945</v>
      </c>
      <c r="K17" s="5"/>
    </row>
    <row r="18" spans="1:11">
      <c r="A18" s="33">
        <v>14</v>
      </c>
      <c r="B18" s="47" t="s">
        <v>92</v>
      </c>
      <c r="C18" s="46">
        <v>124</v>
      </c>
      <c r="D18" s="46">
        <v>1991</v>
      </c>
      <c r="E18" s="46" t="s">
        <v>56</v>
      </c>
      <c r="F18" s="48">
        <v>0.12912037037037036</v>
      </c>
      <c r="G18" s="31">
        <f t="shared" si="1"/>
        <v>1.7858796296296289E-2</v>
      </c>
      <c r="H18" s="32">
        <f t="shared" si="0"/>
        <v>23.2341340982431</v>
      </c>
      <c r="I18" s="33">
        <v>14</v>
      </c>
      <c r="J18" s="10">
        <f t="shared" si="2"/>
        <v>861.68877733954832</v>
      </c>
      <c r="K18" s="5"/>
    </row>
    <row r="19" spans="1:11">
      <c r="A19" s="7">
        <v>15</v>
      </c>
      <c r="B19" s="47" t="s">
        <v>93</v>
      </c>
      <c r="C19" s="46">
        <v>141</v>
      </c>
      <c r="D19" s="46">
        <v>1986</v>
      </c>
      <c r="E19" s="28" t="s">
        <v>12</v>
      </c>
      <c r="F19" s="48">
        <v>0.1330787037037037</v>
      </c>
      <c r="G19" s="31">
        <f t="shared" si="1"/>
        <v>2.1817129629629631E-2</v>
      </c>
      <c r="H19" s="32">
        <f t="shared" si="0"/>
        <v>22.543050965385287</v>
      </c>
      <c r="I19" s="7">
        <v>15</v>
      </c>
      <c r="J19" s="10">
        <f t="shared" si="2"/>
        <v>836.05844494694725</v>
      </c>
    </row>
    <row r="20" spans="1:11">
      <c r="A20" s="33">
        <v>16</v>
      </c>
      <c r="B20" s="29" t="s">
        <v>55</v>
      </c>
      <c r="C20" s="29">
        <v>156</v>
      </c>
      <c r="D20" s="29">
        <v>1979</v>
      </c>
      <c r="E20" s="29" t="s">
        <v>56</v>
      </c>
      <c r="F20" s="34">
        <v>0.1348263888888889</v>
      </c>
      <c r="G20" s="31">
        <f t="shared" si="1"/>
        <v>2.356481481481483E-2</v>
      </c>
      <c r="H20" s="32">
        <f t="shared" si="0"/>
        <v>22.250836981715167</v>
      </c>
      <c r="I20" s="33">
        <v>16</v>
      </c>
      <c r="J20" s="10">
        <f t="shared" si="2"/>
        <v>825.22104901708292</v>
      </c>
      <c r="K20" s="5"/>
    </row>
    <row r="21" spans="1:11">
      <c r="A21" s="33">
        <v>17</v>
      </c>
      <c r="B21" s="47" t="s">
        <v>94</v>
      </c>
      <c r="C21" s="46">
        <v>122</v>
      </c>
      <c r="D21" s="46">
        <v>1991</v>
      </c>
      <c r="E21" s="46" t="s">
        <v>56</v>
      </c>
      <c r="F21" s="48">
        <v>0.1361111111111111</v>
      </c>
      <c r="G21" s="31">
        <f t="shared" si="1"/>
        <v>2.4849537037037031E-2</v>
      </c>
      <c r="H21" s="32">
        <f t="shared" si="0"/>
        <v>22.040816326530614</v>
      </c>
      <c r="I21" s="33">
        <v>17</v>
      </c>
      <c r="J21" s="10">
        <f t="shared" si="2"/>
        <v>817.43197278911578</v>
      </c>
      <c r="K21" s="5"/>
    </row>
    <row r="22" spans="1:11">
      <c r="A22" s="33">
        <v>18</v>
      </c>
      <c r="B22" s="29" t="s">
        <v>57</v>
      </c>
      <c r="C22" s="29">
        <v>115</v>
      </c>
      <c r="D22" s="29">
        <v>1972</v>
      </c>
      <c r="E22" s="28" t="s">
        <v>58</v>
      </c>
      <c r="F22" s="34">
        <v>0.13688657407407409</v>
      </c>
      <c r="G22" s="31">
        <f t="shared" si="1"/>
        <v>2.5625000000000023E-2</v>
      </c>
      <c r="H22" s="32">
        <f t="shared" si="0"/>
        <v>21.915955018178739</v>
      </c>
      <c r="I22" s="33">
        <v>18</v>
      </c>
      <c r="J22" s="10">
        <f t="shared" si="2"/>
        <v>812.8012175530564</v>
      </c>
      <c r="K22" s="5"/>
    </row>
    <row r="23" spans="1:11">
      <c r="A23" s="7">
        <v>19</v>
      </c>
      <c r="B23" s="47" t="s">
        <v>95</v>
      </c>
      <c r="C23" s="46">
        <v>117</v>
      </c>
      <c r="D23" s="46">
        <v>1982</v>
      </c>
      <c r="E23" s="46" t="s">
        <v>56</v>
      </c>
      <c r="F23" s="48">
        <v>0.13943287037037036</v>
      </c>
      <c r="G23" s="31">
        <f t="shared" si="1"/>
        <v>2.8171296296296292E-2</v>
      </c>
      <c r="H23" s="32">
        <f t="shared" si="0"/>
        <v>21.515730057275672</v>
      </c>
      <c r="I23" s="7">
        <v>19</v>
      </c>
      <c r="J23" s="10">
        <f t="shared" si="2"/>
        <v>797.95799784178632</v>
      </c>
    </row>
    <row r="24" spans="1:11">
      <c r="A24" s="33">
        <v>20</v>
      </c>
      <c r="B24" s="29" t="s">
        <v>112</v>
      </c>
      <c r="C24" s="29">
        <v>112</v>
      </c>
      <c r="D24" s="29">
        <v>1997</v>
      </c>
      <c r="E24" s="28" t="s">
        <v>83</v>
      </c>
      <c r="F24" s="30">
        <v>0.14090277777777779</v>
      </c>
      <c r="G24" s="31">
        <f t="shared" si="1"/>
        <v>2.9641203703703725E-2</v>
      </c>
      <c r="H24" s="32">
        <f t="shared" si="0"/>
        <v>21.291276490882208</v>
      </c>
      <c r="I24" s="33">
        <v>20</v>
      </c>
      <c r="J24" s="10">
        <f t="shared" si="2"/>
        <v>789.63364547396077</v>
      </c>
      <c r="K24" s="5"/>
    </row>
    <row r="25" spans="1:11">
      <c r="A25" s="33">
        <v>21</v>
      </c>
      <c r="B25" s="29" t="s">
        <v>104</v>
      </c>
      <c r="C25" s="29">
        <v>154</v>
      </c>
      <c r="D25" s="29">
        <v>1960</v>
      </c>
      <c r="E25" s="28" t="s">
        <v>105</v>
      </c>
      <c r="F25" s="30">
        <v>0.14146990740740742</v>
      </c>
      <c r="G25" s="31">
        <f t="shared" si="1"/>
        <v>3.0208333333333351E-2</v>
      </c>
      <c r="H25" s="32">
        <f t="shared" si="0"/>
        <v>21.205923259428943</v>
      </c>
      <c r="I25" s="33">
        <v>21</v>
      </c>
      <c r="J25" s="10">
        <f t="shared" si="2"/>
        <v>786.46813384602785</v>
      </c>
      <c r="K25" s="5"/>
    </row>
    <row r="26" spans="1:11">
      <c r="A26" s="33">
        <v>22</v>
      </c>
      <c r="B26" s="47" t="s">
        <v>96</v>
      </c>
      <c r="C26" s="46">
        <v>149</v>
      </c>
      <c r="D26" s="46">
        <v>1981</v>
      </c>
      <c r="E26" s="46" t="s">
        <v>56</v>
      </c>
      <c r="F26" s="48">
        <v>0.14340277777777777</v>
      </c>
      <c r="G26" s="31">
        <f t="shared" si="1"/>
        <v>3.21412037037037E-2</v>
      </c>
      <c r="H26" s="32">
        <f t="shared" si="0"/>
        <v>20.920096852300244</v>
      </c>
      <c r="I26" s="33">
        <v>22</v>
      </c>
      <c r="J26" s="10">
        <f t="shared" si="2"/>
        <v>775.86763518966904</v>
      </c>
      <c r="K26" s="5"/>
    </row>
    <row r="27" spans="1:11">
      <c r="A27" s="7">
        <v>23</v>
      </c>
      <c r="B27" s="47" t="s">
        <v>97</v>
      </c>
      <c r="C27" s="46">
        <v>140</v>
      </c>
      <c r="D27" s="46">
        <v>1989</v>
      </c>
      <c r="E27" s="46" t="s">
        <v>98</v>
      </c>
      <c r="F27" s="48">
        <v>0.14425925925925925</v>
      </c>
      <c r="G27" s="31">
        <f t="shared" si="1"/>
        <v>3.2997685185185185E-2</v>
      </c>
      <c r="H27" s="32">
        <f t="shared" si="0"/>
        <v>20.795892169448013</v>
      </c>
      <c r="I27" s="7">
        <v>23</v>
      </c>
      <c r="J27" s="10">
        <f t="shared" si="2"/>
        <v>771.26123234916554</v>
      </c>
      <c r="K27" s="5"/>
    </row>
    <row r="28" spans="1:11">
      <c r="A28" s="33">
        <v>24</v>
      </c>
      <c r="B28" s="47" t="s">
        <v>100</v>
      </c>
      <c r="C28" s="46">
        <v>130</v>
      </c>
      <c r="D28" s="46">
        <v>1995</v>
      </c>
      <c r="E28" s="46" t="s">
        <v>56</v>
      </c>
      <c r="F28" s="48">
        <v>0.15162037037037038</v>
      </c>
      <c r="G28" s="31">
        <f t="shared" si="1"/>
        <v>4.0358796296296309E-2</v>
      </c>
      <c r="H28" s="32">
        <f t="shared" si="0"/>
        <v>19.78625954198473</v>
      </c>
      <c r="I28" s="33">
        <v>24</v>
      </c>
      <c r="J28" s="10">
        <f t="shared" si="2"/>
        <v>733.81679389312967</v>
      </c>
      <c r="K28" s="5"/>
    </row>
    <row r="29" spans="1:11">
      <c r="A29" s="33">
        <v>25</v>
      </c>
      <c r="B29" s="29" t="s">
        <v>102</v>
      </c>
      <c r="C29" s="44">
        <v>145</v>
      </c>
      <c r="D29" s="29">
        <v>1963</v>
      </c>
      <c r="E29" s="29" t="s">
        <v>56</v>
      </c>
      <c r="F29" s="30">
        <v>0.15569444444444444</v>
      </c>
      <c r="G29" s="31">
        <f t="shared" si="1"/>
        <v>4.4432870370370373E-2</v>
      </c>
      <c r="H29" s="32">
        <f t="shared" si="0"/>
        <v>19.268510258697592</v>
      </c>
      <c r="I29" s="33">
        <v>25</v>
      </c>
      <c r="J29" s="10">
        <f t="shared" si="2"/>
        <v>714.61492714837937</v>
      </c>
      <c r="K29" s="5"/>
    </row>
    <row r="30" spans="1:11">
      <c r="A30" s="33">
        <v>26</v>
      </c>
      <c r="B30" s="47" t="s">
        <v>99</v>
      </c>
      <c r="C30" s="46">
        <v>155</v>
      </c>
      <c r="D30" s="46">
        <v>1985</v>
      </c>
      <c r="E30" s="46" t="s">
        <v>56</v>
      </c>
      <c r="F30" s="48">
        <v>0.16453703703703704</v>
      </c>
      <c r="G30" s="31">
        <f t="shared" si="1"/>
        <v>5.3275462962962969E-2</v>
      </c>
      <c r="H30" s="32">
        <f t="shared" si="0"/>
        <v>18.23297692740574</v>
      </c>
      <c r="I30" s="33">
        <v>26</v>
      </c>
      <c r="J30" s="10">
        <f t="shared" si="2"/>
        <v>676.2099043331458</v>
      </c>
      <c r="K30" s="5"/>
    </row>
    <row r="31" spans="1:11">
      <c r="A31" s="29">
        <v>27</v>
      </c>
      <c r="B31" s="29" t="s">
        <v>13</v>
      </c>
      <c r="C31" s="29">
        <v>131</v>
      </c>
      <c r="D31" s="29">
        <v>2001</v>
      </c>
      <c r="E31" s="28" t="s">
        <v>12</v>
      </c>
      <c r="F31" s="30"/>
      <c r="G31" s="31"/>
      <c r="H31" s="40"/>
      <c r="I31" s="33" t="s">
        <v>31</v>
      </c>
      <c r="J31" s="33">
        <v>0</v>
      </c>
      <c r="K31" s="5"/>
    </row>
    <row r="32" spans="1:11">
      <c r="A32" s="5" t="s">
        <v>20</v>
      </c>
      <c r="B32" s="5"/>
      <c r="C32" s="5" t="s">
        <v>21</v>
      </c>
      <c r="D32" s="5"/>
      <c r="E32" s="5"/>
      <c r="F32" s="5" t="s">
        <v>22</v>
      </c>
      <c r="G32" s="5"/>
      <c r="H32" s="5" t="s">
        <v>23</v>
      </c>
      <c r="I32" s="5"/>
      <c r="J32" s="5"/>
      <c r="K32" s="5"/>
    </row>
    <row r="33" spans="1:12" ht="15.75">
      <c r="A33" s="37"/>
      <c r="B33" s="37"/>
      <c r="C33" s="37"/>
      <c r="D33" s="37"/>
      <c r="E33" s="37"/>
      <c r="F33" s="37"/>
      <c r="G33" s="37"/>
      <c r="H33" s="37"/>
      <c r="I33" s="37"/>
      <c r="J33" s="5"/>
      <c r="K33" s="5"/>
    </row>
    <row r="34" spans="1:12">
      <c r="J34" s="5"/>
      <c r="K34" s="5"/>
    </row>
    <row r="35" spans="1:12">
      <c r="J35" s="9"/>
    </row>
    <row r="36" spans="1:12">
      <c r="J36" s="9"/>
      <c r="K36" s="5"/>
      <c r="L36" s="35"/>
    </row>
    <row r="37" spans="1:12">
      <c r="J37" s="5"/>
      <c r="K37" s="5"/>
    </row>
    <row r="38" spans="1:12">
      <c r="J38" s="5"/>
      <c r="K38" s="5"/>
    </row>
    <row r="39" spans="1:12">
      <c r="J39" s="5"/>
      <c r="K39" s="5"/>
    </row>
    <row r="40" spans="1:12">
      <c r="J40" s="5"/>
      <c r="K40" s="5"/>
    </row>
    <row r="41" spans="1:12">
      <c r="J41" s="5"/>
      <c r="K41" s="5"/>
    </row>
    <row r="42" spans="1:12">
      <c r="J42" s="5"/>
      <c r="K42" s="5"/>
    </row>
    <row r="43" spans="1:12">
      <c r="J43" s="5"/>
      <c r="K43" s="5"/>
    </row>
    <row r="44" spans="1:12">
      <c r="J44" s="5"/>
      <c r="K44" s="5"/>
    </row>
    <row r="45" spans="1:12">
      <c r="J45" s="5"/>
      <c r="K45" s="5"/>
    </row>
    <row r="46" spans="1:12">
      <c r="J46" s="5"/>
      <c r="K46" s="5"/>
    </row>
    <row r="47" spans="1:12">
      <c r="J47" s="5"/>
    </row>
    <row r="48" spans="1:12">
      <c r="J48" s="5"/>
      <c r="K48" s="5"/>
    </row>
    <row r="49" spans="10:11">
      <c r="J49" s="5"/>
      <c r="K49" s="5"/>
    </row>
    <row r="50" spans="10:11">
      <c r="J50" s="5"/>
      <c r="K50" s="5"/>
    </row>
    <row r="51" spans="10:11">
      <c r="J51" s="5"/>
      <c r="K51" s="5"/>
    </row>
    <row r="52" spans="10:11">
      <c r="J52" s="5"/>
      <c r="K52" s="5"/>
    </row>
    <row r="53" spans="10:11">
      <c r="J53" s="5"/>
      <c r="K53" s="5"/>
    </row>
    <row r="54" spans="10:11">
      <c r="J54" s="5"/>
      <c r="K54" s="5"/>
    </row>
    <row r="55" spans="10:11">
      <c r="J55" s="5"/>
      <c r="K55" s="5"/>
    </row>
    <row r="56" spans="10:11">
      <c r="J56" s="5"/>
      <c r="K56" s="5"/>
    </row>
    <row r="57" spans="10:11">
      <c r="J57" s="5"/>
      <c r="K57" s="5"/>
    </row>
    <row r="58" spans="10:11">
      <c r="J58" s="5"/>
      <c r="K58" s="5"/>
    </row>
    <row r="59" spans="10:11">
      <c r="J59" s="5"/>
      <c r="K59" s="5"/>
    </row>
    <row r="60" spans="10:11">
      <c r="J60" s="5"/>
      <c r="K60" s="5"/>
    </row>
    <row r="61" spans="10:11">
      <c r="J61" s="5"/>
      <c r="K61" s="5"/>
    </row>
    <row r="62" spans="10:11">
      <c r="J62" s="5"/>
      <c r="K62" s="5"/>
    </row>
    <row r="63" spans="10:11">
      <c r="J63" s="5"/>
    </row>
    <row r="64" spans="10:11">
      <c r="J64" s="5"/>
    </row>
    <row r="65" spans="10:21">
      <c r="J65" s="5"/>
      <c r="S65" s="8">
        <v>0</v>
      </c>
      <c r="T65" s="16" t="e">
        <f>$F$3/#REF!/24</f>
        <v>#REF!</v>
      </c>
      <c r="U65" s="6">
        <v>1</v>
      </c>
    </row>
    <row r="66" spans="10:21">
      <c r="J66" s="5"/>
    </row>
    <row r="67" spans="10:21">
      <c r="J67" s="5"/>
    </row>
    <row r="68" spans="10:21">
      <c r="J68" s="5"/>
    </row>
    <row r="69" spans="10:21">
      <c r="J69" s="5"/>
    </row>
    <row r="70" spans="10:21">
      <c r="J70" s="5"/>
    </row>
    <row r="71" spans="10:21">
      <c r="J71" s="5"/>
    </row>
    <row r="72" spans="10:21">
      <c r="J72" s="5"/>
    </row>
    <row r="73" spans="10:21" ht="15.75">
      <c r="J73" s="37"/>
    </row>
    <row r="74" spans="10:21">
      <c r="J74" s="11"/>
    </row>
    <row r="75" spans="10:21">
      <c r="J75" s="11"/>
    </row>
    <row r="76" spans="10:21">
      <c r="J76" s="11"/>
    </row>
    <row r="77" spans="10:21">
      <c r="J77" s="11"/>
      <c r="K77" s="12"/>
    </row>
    <row r="78" spans="10:21">
      <c r="J78" s="11"/>
    </row>
    <row r="79" spans="10:21">
      <c r="J79" s="13"/>
    </row>
    <row r="80" spans="10:21">
      <c r="J80" s="14"/>
    </row>
    <row r="81" spans="10:19">
      <c r="J81" s="2"/>
    </row>
    <row r="82" spans="10:19">
      <c r="J82" s="2"/>
      <c r="S82" s="15"/>
    </row>
    <row r="83" spans="10:19">
      <c r="J83" s="2"/>
    </row>
    <row r="84" spans="10:19">
      <c r="J84" s="3"/>
    </row>
    <row r="85" spans="10:19">
      <c r="J85" s="17"/>
    </row>
    <row r="86" spans="10:19">
      <c r="J86" s="11"/>
      <c r="K86" s="5"/>
    </row>
    <row r="87" spans="10:19">
      <c r="J87" s="11"/>
    </row>
    <row r="88" spans="10:19">
      <c r="J88" s="18"/>
    </row>
    <row r="89" spans="10:19">
      <c r="J89" s="19"/>
    </row>
    <row r="90" spans="10:19">
      <c r="J90" s="19"/>
      <c r="K90" s="5"/>
    </row>
    <row r="91" spans="10:19">
      <c r="J91" s="11"/>
      <c r="K91" s="5"/>
    </row>
  </sheetData>
  <sortState xmlns:xlrd2="http://schemas.microsoft.com/office/spreadsheetml/2017/richdata2" ref="A5:I31">
    <sortCondition ref="F5:F31"/>
  </sortState>
  <mergeCells count="1">
    <mergeCell ref="A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60" verticalDpi="36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91"/>
  <sheetViews>
    <sheetView view="pageBreakPreview" zoomScaleNormal="72" workbookViewId="0" xr3:uid="{9B253EF2-77E0-53E3-AE26-4D66ECD923F3}">
      <selection activeCell="N11" sqref="N11"/>
    </sheetView>
  </sheetViews>
  <sheetFormatPr defaultRowHeight="15"/>
  <cols>
    <col min="1" max="1" width="4.70703125" customWidth="1"/>
    <col min="2" max="2" width="17.62109375" customWidth="1"/>
    <col min="3" max="3" width="6.58984375" customWidth="1"/>
    <col min="4" max="4" width="8.203125" customWidth="1"/>
    <col min="5" max="5" width="14.796875" customWidth="1"/>
    <col min="6" max="6" width="9.4140625" customWidth="1"/>
    <col min="7" max="7" width="10.22265625" customWidth="1"/>
    <col min="8" max="8" width="7.26171875" customWidth="1"/>
    <col min="9" max="9" width="5.51171875" customWidth="1"/>
  </cols>
  <sheetData>
    <row r="1" spans="1:11" ht="48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5"/>
    </row>
    <row r="2" spans="1:11">
      <c r="A2" s="27"/>
      <c r="B2" s="5" t="s">
        <v>12</v>
      </c>
      <c r="C2" s="5" t="s">
        <v>144</v>
      </c>
      <c r="D2" s="4"/>
      <c r="E2" s="4" t="s">
        <v>43</v>
      </c>
      <c r="F2" s="27">
        <v>43597</v>
      </c>
      <c r="G2" s="5"/>
      <c r="H2" s="5"/>
      <c r="I2" s="5"/>
      <c r="J2" s="4"/>
      <c r="K2" s="5"/>
    </row>
    <row r="3" spans="1:11">
      <c r="A3" s="38"/>
      <c r="B3" s="38"/>
      <c r="C3" s="38"/>
      <c r="D3" s="38" t="s">
        <v>52</v>
      </c>
      <c r="E3" s="38" t="s">
        <v>0</v>
      </c>
      <c r="F3" s="41">
        <v>72</v>
      </c>
      <c r="G3" s="5" t="s">
        <v>49</v>
      </c>
      <c r="H3" s="5"/>
      <c r="I3" s="5"/>
      <c r="J3" s="5"/>
      <c r="K3" s="5"/>
    </row>
    <row r="4" spans="1:11" ht="34.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5" t="s">
        <v>8</v>
      </c>
      <c r="H4" s="26" t="s">
        <v>9</v>
      </c>
      <c r="I4" s="24" t="s">
        <v>10</v>
      </c>
      <c r="J4" s="5"/>
      <c r="K4" s="5"/>
    </row>
    <row r="5" spans="1:11">
      <c r="A5" s="82" t="s">
        <v>113</v>
      </c>
      <c r="B5" s="83"/>
      <c r="C5" s="83"/>
      <c r="D5" s="83"/>
      <c r="E5" s="83"/>
      <c r="F5" s="83"/>
      <c r="G5" s="84"/>
      <c r="H5" s="84"/>
      <c r="I5" s="84"/>
      <c r="J5" s="5"/>
      <c r="K5" s="5"/>
    </row>
    <row r="6" spans="1:11">
      <c r="A6" s="29">
        <v>1</v>
      </c>
      <c r="B6" s="29" t="s">
        <v>13</v>
      </c>
      <c r="C6" s="29">
        <v>131</v>
      </c>
      <c r="D6" s="29">
        <v>2001</v>
      </c>
      <c r="E6" s="28" t="s">
        <v>12</v>
      </c>
      <c r="F6" s="30"/>
      <c r="G6" s="31"/>
      <c r="H6" s="40"/>
      <c r="I6" s="33" t="s">
        <v>31</v>
      </c>
      <c r="J6" s="5"/>
      <c r="K6" s="5"/>
    </row>
    <row r="7" spans="1:11">
      <c r="A7" s="82" t="s">
        <v>111</v>
      </c>
      <c r="B7" s="85"/>
      <c r="C7" s="85"/>
      <c r="D7" s="85"/>
      <c r="E7" s="85"/>
      <c r="F7" s="85"/>
      <c r="G7" s="85"/>
      <c r="H7" s="85"/>
      <c r="I7" s="86"/>
      <c r="J7" s="5"/>
      <c r="K7" s="5"/>
    </row>
    <row r="8" spans="1:11">
      <c r="A8" s="29">
        <v>1</v>
      </c>
      <c r="B8" s="29" t="s">
        <v>112</v>
      </c>
      <c r="C8" s="29">
        <v>112</v>
      </c>
      <c r="D8" s="29">
        <v>1997</v>
      </c>
      <c r="E8" s="28" t="s">
        <v>83</v>
      </c>
      <c r="F8" s="30">
        <v>0.14090277777777779</v>
      </c>
      <c r="G8" s="31">
        <f>F8-$F$8</f>
        <v>0</v>
      </c>
      <c r="H8" s="32">
        <f>$F$3/F8/24</f>
        <v>21.291276490882208</v>
      </c>
      <c r="I8" s="33">
        <v>1</v>
      </c>
      <c r="J8" s="5"/>
      <c r="K8" s="5"/>
    </row>
    <row r="9" spans="1:11">
      <c r="A9" s="82" t="s">
        <v>84</v>
      </c>
      <c r="B9" s="85"/>
      <c r="C9" s="85"/>
      <c r="D9" s="85"/>
      <c r="E9" s="85"/>
      <c r="F9" s="85"/>
      <c r="G9" s="85"/>
      <c r="H9" s="85"/>
      <c r="I9" s="86"/>
      <c r="J9" s="5"/>
      <c r="K9" s="5"/>
    </row>
    <row r="10" spans="1:11">
      <c r="A10" s="33">
        <v>1</v>
      </c>
      <c r="B10" s="46" t="s">
        <v>109</v>
      </c>
      <c r="C10" s="46">
        <v>150</v>
      </c>
      <c r="D10" s="46">
        <v>1987</v>
      </c>
      <c r="E10" s="50" t="s">
        <v>110</v>
      </c>
      <c r="F10" s="48">
        <v>0.11126157407407407</v>
      </c>
      <c r="G10" s="31">
        <v>0</v>
      </c>
      <c r="H10" s="32">
        <f>$F$3/F10/24</f>
        <v>26.963486944762305</v>
      </c>
      <c r="I10" s="33">
        <v>1</v>
      </c>
    </row>
    <row r="11" spans="1:11">
      <c r="A11" s="33">
        <v>2</v>
      </c>
      <c r="B11" s="46" t="s">
        <v>101</v>
      </c>
      <c r="C11" s="46">
        <v>147</v>
      </c>
      <c r="D11" s="46">
        <v>1983</v>
      </c>
      <c r="E11" s="46" t="s">
        <v>89</v>
      </c>
      <c r="F11" s="48">
        <v>0.11445601851851851</v>
      </c>
      <c r="G11" s="31">
        <f>F11-$F$10</f>
        <v>3.1944444444444442E-3</v>
      </c>
      <c r="H11" s="32">
        <f t="shared" ref="H11:H26" si="0">$F$3/F11/24</f>
        <v>26.210941450096069</v>
      </c>
      <c r="I11" s="33">
        <v>2</v>
      </c>
      <c r="J11" s="5"/>
      <c r="K11" s="5"/>
    </row>
    <row r="12" spans="1:11">
      <c r="A12" s="33">
        <v>3</v>
      </c>
      <c r="B12" s="46" t="s">
        <v>106</v>
      </c>
      <c r="C12" s="46">
        <v>126</v>
      </c>
      <c r="D12" s="46">
        <v>1984</v>
      </c>
      <c r="E12" s="49" t="s">
        <v>107</v>
      </c>
      <c r="F12" s="48">
        <v>0.11660879629629629</v>
      </c>
      <c r="G12" s="31">
        <f t="shared" ref="G12:G26" si="1">F12-$F$10</f>
        <v>5.3472222222222254E-3</v>
      </c>
      <c r="H12" s="32">
        <f t="shared" si="0"/>
        <v>25.727047146401986</v>
      </c>
      <c r="I12" s="33">
        <v>3</v>
      </c>
      <c r="J12" s="5"/>
      <c r="K12" s="5"/>
    </row>
    <row r="13" spans="1:11">
      <c r="A13" s="33">
        <v>4</v>
      </c>
      <c r="B13" s="46" t="s">
        <v>108</v>
      </c>
      <c r="C13" s="46">
        <v>113</v>
      </c>
      <c r="D13" s="46">
        <v>1993</v>
      </c>
      <c r="E13" s="50" t="s">
        <v>83</v>
      </c>
      <c r="F13" s="48">
        <v>0.12090277777777779</v>
      </c>
      <c r="G13" s="31">
        <f t="shared" si="1"/>
        <v>9.6412037037037213E-3</v>
      </c>
      <c r="H13" s="32">
        <f t="shared" si="0"/>
        <v>24.813325674899477</v>
      </c>
      <c r="I13" s="33">
        <v>4</v>
      </c>
      <c r="J13" s="5"/>
      <c r="K13" s="5"/>
    </row>
    <row r="14" spans="1:11">
      <c r="A14" s="33">
        <v>5</v>
      </c>
      <c r="B14" s="47" t="s">
        <v>85</v>
      </c>
      <c r="C14" s="47">
        <v>129</v>
      </c>
      <c r="D14" s="46">
        <v>1994</v>
      </c>
      <c r="E14" s="46" t="s">
        <v>86</v>
      </c>
      <c r="F14" s="48">
        <v>0.12138888888888888</v>
      </c>
      <c r="G14" s="31">
        <f t="shared" si="1"/>
        <v>1.0127314814814811E-2</v>
      </c>
      <c r="H14" s="32">
        <f t="shared" si="0"/>
        <v>24.71395881006865</v>
      </c>
      <c r="I14" s="33">
        <v>5</v>
      </c>
      <c r="J14" s="5"/>
      <c r="K14" s="5"/>
    </row>
    <row r="15" spans="1:11">
      <c r="A15" s="33">
        <v>6</v>
      </c>
      <c r="B15" s="47" t="s">
        <v>39</v>
      </c>
      <c r="C15" s="46">
        <v>136</v>
      </c>
      <c r="D15" s="46">
        <v>1984</v>
      </c>
      <c r="E15" s="46" t="s">
        <v>87</v>
      </c>
      <c r="F15" s="48">
        <v>0.12142361111111111</v>
      </c>
      <c r="G15" s="31">
        <f t="shared" si="1"/>
        <v>1.0162037037037039E-2</v>
      </c>
      <c r="H15" s="32">
        <f t="shared" si="0"/>
        <v>24.706891621389762</v>
      </c>
      <c r="I15" s="33">
        <v>6</v>
      </c>
      <c r="J15" s="5"/>
      <c r="K15" s="5"/>
    </row>
    <row r="16" spans="1:11">
      <c r="A16" s="33">
        <v>7</v>
      </c>
      <c r="B16" s="47" t="s">
        <v>88</v>
      </c>
      <c r="C16" s="46">
        <v>146</v>
      </c>
      <c r="D16" s="46">
        <v>1985</v>
      </c>
      <c r="E16" s="46" t="s">
        <v>89</v>
      </c>
      <c r="F16" s="48">
        <v>0.12515046296296298</v>
      </c>
      <c r="G16" s="31">
        <f t="shared" si="1"/>
        <v>1.3888888888888909E-2</v>
      </c>
      <c r="H16" s="32">
        <f t="shared" si="0"/>
        <v>23.971145842966795</v>
      </c>
      <c r="I16" s="33">
        <v>7</v>
      </c>
      <c r="J16" s="5"/>
      <c r="K16" s="5"/>
    </row>
    <row r="17" spans="1:11">
      <c r="A17" s="33">
        <v>8</v>
      </c>
      <c r="B17" s="47" t="s">
        <v>90</v>
      </c>
      <c r="C17" s="46">
        <v>134</v>
      </c>
      <c r="D17" s="46">
        <v>1993</v>
      </c>
      <c r="E17" s="46" t="s">
        <v>87</v>
      </c>
      <c r="F17" s="48">
        <v>0.12865740740740741</v>
      </c>
      <c r="G17" s="31">
        <f t="shared" si="1"/>
        <v>1.7395833333333346E-2</v>
      </c>
      <c r="H17" s="32">
        <f t="shared" si="0"/>
        <v>23.317740194314499</v>
      </c>
      <c r="I17" s="33">
        <v>8</v>
      </c>
      <c r="J17" s="5"/>
      <c r="K17" s="5"/>
    </row>
    <row r="18" spans="1:11">
      <c r="A18" s="33">
        <v>9</v>
      </c>
      <c r="B18" s="47" t="s">
        <v>91</v>
      </c>
      <c r="C18" s="46">
        <v>148</v>
      </c>
      <c r="D18" s="46">
        <v>1989</v>
      </c>
      <c r="E18" s="46" t="s">
        <v>56</v>
      </c>
      <c r="F18" s="48">
        <v>0.12878472222222223</v>
      </c>
      <c r="G18" s="31">
        <f t="shared" si="1"/>
        <v>1.7523148148148163E-2</v>
      </c>
      <c r="H18" s="32">
        <f t="shared" si="0"/>
        <v>23.29468859530871</v>
      </c>
      <c r="I18" s="33">
        <v>9</v>
      </c>
      <c r="J18" s="5"/>
      <c r="K18" s="5"/>
    </row>
    <row r="19" spans="1:11">
      <c r="A19" s="33">
        <v>10</v>
      </c>
      <c r="B19" s="47" t="s">
        <v>92</v>
      </c>
      <c r="C19" s="46">
        <v>124</v>
      </c>
      <c r="D19" s="46">
        <v>1991</v>
      </c>
      <c r="E19" s="46" t="s">
        <v>56</v>
      </c>
      <c r="F19" s="48">
        <v>0.12912037037037036</v>
      </c>
      <c r="G19" s="31">
        <f t="shared" si="1"/>
        <v>1.7858796296296289E-2</v>
      </c>
      <c r="H19" s="32">
        <f t="shared" si="0"/>
        <v>23.2341340982431</v>
      </c>
      <c r="I19" s="33">
        <v>10</v>
      </c>
    </row>
    <row r="20" spans="1:11">
      <c r="A20" s="33">
        <v>11</v>
      </c>
      <c r="B20" s="47" t="s">
        <v>93</v>
      </c>
      <c r="C20" s="46">
        <v>141</v>
      </c>
      <c r="D20" s="46">
        <v>1986</v>
      </c>
      <c r="E20" s="28" t="s">
        <v>12</v>
      </c>
      <c r="F20" s="48">
        <v>0.1330787037037037</v>
      </c>
      <c r="G20" s="31">
        <f t="shared" si="1"/>
        <v>2.1817129629629631E-2</v>
      </c>
      <c r="H20" s="32">
        <f t="shared" si="0"/>
        <v>22.543050965385287</v>
      </c>
      <c r="I20" s="33">
        <v>11</v>
      </c>
      <c r="J20" s="5"/>
      <c r="K20" s="5"/>
    </row>
    <row r="21" spans="1:11">
      <c r="A21" s="33">
        <v>12</v>
      </c>
      <c r="B21" s="47" t="s">
        <v>94</v>
      </c>
      <c r="C21" s="46">
        <v>122</v>
      </c>
      <c r="D21" s="46">
        <v>1991</v>
      </c>
      <c r="E21" s="46" t="s">
        <v>56</v>
      </c>
      <c r="F21" s="48">
        <v>0.1361111111111111</v>
      </c>
      <c r="G21" s="31">
        <f t="shared" si="1"/>
        <v>2.4849537037037031E-2</v>
      </c>
      <c r="H21" s="32">
        <f t="shared" si="0"/>
        <v>22.040816326530614</v>
      </c>
      <c r="I21" s="33">
        <v>12</v>
      </c>
      <c r="J21" s="5"/>
      <c r="K21" s="5"/>
    </row>
    <row r="22" spans="1:11">
      <c r="A22" s="33">
        <v>13</v>
      </c>
      <c r="B22" s="47" t="s">
        <v>95</v>
      </c>
      <c r="C22" s="46">
        <v>117</v>
      </c>
      <c r="D22" s="46">
        <v>1982</v>
      </c>
      <c r="E22" s="46" t="s">
        <v>56</v>
      </c>
      <c r="F22" s="48">
        <v>0.13943287037037036</v>
      </c>
      <c r="G22" s="31">
        <f t="shared" si="1"/>
        <v>2.8171296296296292E-2</v>
      </c>
      <c r="H22" s="32">
        <f t="shared" si="0"/>
        <v>21.515730057275672</v>
      </c>
      <c r="I22" s="33">
        <v>13</v>
      </c>
      <c r="J22" s="5"/>
      <c r="K22" s="5"/>
    </row>
    <row r="23" spans="1:11">
      <c r="A23" s="33">
        <v>14</v>
      </c>
      <c r="B23" s="47" t="s">
        <v>96</v>
      </c>
      <c r="C23" s="46">
        <v>149</v>
      </c>
      <c r="D23" s="46">
        <v>1981</v>
      </c>
      <c r="E23" s="46" t="s">
        <v>56</v>
      </c>
      <c r="F23" s="48">
        <v>0.14340277777777777</v>
      </c>
      <c r="G23" s="31">
        <f t="shared" si="1"/>
        <v>3.21412037037037E-2</v>
      </c>
      <c r="H23" s="32">
        <f t="shared" si="0"/>
        <v>20.920096852300244</v>
      </c>
      <c r="I23" s="33">
        <v>14</v>
      </c>
      <c r="J23" s="5"/>
      <c r="K23" s="5"/>
    </row>
    <row r="24" spans="1:11">
      <c r="A24" s="33">
        <v>15</v>
      </c>
      <c r="B24" s="47" t="s">
        <v>97</v>
      </c>
      <c r="C24" s="46">
        <v>140</v>
      </c>
      <c r="D24" s="46">
        <v>1989</v>
      </c>
      <c r="E24" s="46" t="s">
        <v>98</v>
      </c>
      <c r="F24" s="48">
        <v>0.14425925925925925</v>
      </c>
      <c r="G24" s="31">
        <f t="shared" si="1"/>
        <v>3.2997685185185185E-2</v>
      </c>
      <c r="H24" s="32">
        <f t="shared" si="0"/>
        <v>20.795892169448013</v>
      </c>
      <c r="I24" s="33">
        <v>15</v>
      </c>
      <c r="J24" s="5"/>
      <c r="K24" s="5"/>
    </row>
    <row r="25" spans="1:11">
      <c r="A25" s="33">
        <v>16</v>
      </c>
      <c r="B25" s="47" t="s">
        <v>100</v>
      </c>
      <c r="C25" s="46">
        <v>130</v>
      </c>
      <c r="D25" s="46">
        <v>1995</v>
      </c>
      <c r="E25" s="46" t="s">
        <v>56</v>
      </c>
      <c r="F25" s="48">
        <v>0.15162037037037038</v>
      </c>
      <c r="G25" s="31">
        <f t="shared" si="1"/>
        <v>4.0358796296296309E-2</v>
      </c>
      <c r="H25" s="32">
        <f t="shared" si="0"/>
        <v>19.78625954198473</v>
      </c>
      <c r="I25" s="33">
        <v>16</v>
      </c>
      <c r="J25" s="5"/>
      <c r="K25" s="5"/>
    </row>
    <row r="26" spans="1:11">
      <c r="A26" s="33">
        <v>17</v>
      </c>
      <c r="B26" s="47" t="s">
        <v>99</v>
      </c>
      <c r="C26" s="46">
        <v>155</v>
      </c>
      <c r="D26" s="46">
        <v>1985</v>
      </c>
      <c r="E26" s="46" t="s">
        <v>56</v>
      </c>
      <c r="F26" s="48">
        <v>0.16453703703703704</v>
      </c>
      <c r="G26" s="31">
        <f t="shared" si="1"/>
        <v>5.3275462962962969E-2</v>
      </c>
      <c r="H26" s="32">
        <f t="shared" si="0"/>
        <v>18.23297692740574</v>
      </c>
      <c r="I26" s="33">
        <v>17</v>
      </c>
      <c r="J26" s="5"/>
      <c r="K26" s="5"/>
    </row>
    <row r="27" spans="1:11">
      <c r="A27" s="82" t="s">
        <v>114</v>
      </c>
      <c r="B27" s="83"/>
      <c r="C27" s="83"/>
      <c r="D27" s="83"/>
      <c r="E27" s="83"/>
      <c r="F27" s="83"/>
      <c r="G27" s="84"/>
      <c r="H27" s="84"/>
      <c r="I27" s="84"/>
      <c r="J27" s="5"/>
      <c r="K27" s="5"/>
    </row>
    <row r="28" spans="1:11">
      <c r="A28" s="29">
        <v>1</v>
      </c>
      <c r="B28" s="29" t="s">
        <v>50</v>
      </c>
      <c r="C28" s="29">
        <v>157</v>
      </c>
      <c r="D28" s="29">
        <v>1970</v>
      </c>
      <c r="E28" s="29" t="s">
        <v>51</v>
      </c>
      <c r="F28" s="30">
        <v>0.11226851851851853</v>
      </c>
      <c r="G28" s="31">
        <v>0</v>
      </c>
      <c r="H28" s="32">
        <f>$F$3/F28/24</f>
        <v>26.721649484536076</v>
      </c>
      <c r="I28" s="33">
        <v>1</v>
      </c>
      <c r="J28" s="5"/>
      <c r="K28" s="5"/>
    </row>
    <row r="29" spans="1:11">
      <c r="A29" s="29">
        <v>2</v>
      </c>
      <c r="B29" s="33" t="s">
        <v>53</v>
      </c>
      <c r="C29" s="29">
        <v>151</v>
      </c>
      <c r="D29" s="29">
        <v>1979</v>
      </c>
      <c r="E29" s="28" t="s">
        <v>105</v>
      </c>
      <c r="F29" s="34">
        <v>0.12092592592592592</v>
      </c>
      <c r="G29" s="31">
        <f>F29-$F$28</f>
        <v>8.6574074074073915E-3</v>
      </c>
      <c r="H29" s="32">
        <f t="shared" ref="H29:H32" si="2">$F$3/F29/24</f>
        <v>24.808575803981626</v>
      </c>
      <c r="I29" s="33">
        <v>2</v>
      </c>
      <c r="J29" s="5"/>
      <c r="K29" s="5"/>
    </row>
    <row r="30" spans="1:11">
      <c r="A30" s="29">
        <v>3</v>
      </c>
      <c r="B30" s="29" t="s">
        <v>54</v>
      </c>
      <c r="C30" s="29">
        <v>152</v>
      </c>
      <c r="D30" s="29">
        <v>1977</v>
      </c>
      <c r="E30" s="28" t="s">
        <v>105</v>
      </c>
      <c r="F30" s="31">
        <v>0.12850694444444444</v>
      </c>
      <c r="G30" s="31">
        <f t="shared" ref="G30:G32" si="3">F30-$F$28</f>
        <v>1.6238425925925906E-2</v>
      </c>
      <c r="H30" s="32">
        <f t="shared" si="2"/>
        <v>23.345041880572818</v>
      </c>
      <c r="I30" s="33">
        <v>3</v>
      </c>
      <c r="J30" s="5"/>
      <c r="K30" s="5"/>
    </row>
    <row r="31" spans="1:11">
      <c r="A31" s="29">
        <v>4</v>
      </c>
      <c r="B31" s="29" t="s">
        <v>55</v>
      </c>
      <c r="C31" s="29">
        <v>156</v>
      </c>
      <c r="D31" s="29">
        <v>1979</v>
      </c>
      <c r="E31" s="29" t="s">
        <v>56</v>
      </c>
      <c r="F31" s="34">
        <v>0.1348263888888889</v>
      </c>
      <c r="G31" s="31">
        <f t="shared" si="3"/>
        <v>2.2557870370370367E-2</v>
      </c>
      <c r="H31" s="32">
        <f t="shared" si="2"/>
        <v>22.250836981715167</v>
      </c>
      <c r="I31" s="33">
        <v>4</v>
      </c>
      <c r="J31" s="5"/>
      <c r="K31" s="5"/>
    </row>
    <row r="32" spans="1:11">
      <c r="A32" s="29">
        <v>5</v>
      </c>
      <c r="B32" s="29" t="s">
        <v>57</v>
      </c>
      <c r="C32" s="29">
        <v>115</v>
      </c>
      <c r="D32" s="29">
        <v>1972</v>
      </c>
      <c r="E32" s="28" t="s">
        <v>58</v>
      </c>
      <c r="F32" s="34">
        <v>0.13688657407407409</v>
      </c>
      <c r="G32" s="31">
        <f t="shared" si="3"/>
        <v>2.461805555555556E-2</v>
      </c>
      <c r="H32" s="32">
        <f t="shared" si="2"/>
        <v>21.915955018178739</v>
      </c>
      <c r="I32" s="33">
        <v>5</v>
      </c>
      <c r="J32" s="5"/>
      <c r="K32" s="5"/>
    </row>
    <row r="33" spans="1:12">
      <c r="A33" s="82" t="s">
        <v>63</v>
      </c>
      <c r="B33" s="83"/>
      <c r="C33" s="83"/>
      <c r="D33" s="83"/>
      <c r="E33" s="83"/>
      <c r="F33" s="83"/>
      <c r="G33" s="83"/>
      <c r="H33" s="83"/>
      <c r="I33" s="90"/>
      <c r="J33" s="5"/>
      <c r="K33" s="5"/>
    </row>
    <row r="34" spans="1:12">
      <c r="A34" s="29">
        <v>1</v>
      </c>
      <c r="B34" s="29" t="s">
        <v>11</v>
      </c>
      <c r="C34" s="29">
        <v>142</v>
      </c>
      <c r="D34" s="29">
        <v>1965</v>
      </c>
      <c r="E34" s="28" t="s">
        <v>12</v>
      </c>
      <c r="F34" s="30">
        <v>0.11358796296296296</v>
      </c>
      <c r="G34" s="31">
        <f>F34-$F$34</f>
        <v>0</v>
      </c>
      <c r="H34" s="32">
        <f>$F$3/F34/24</f>
        <v>26.411249235785615</v>
      </c>
      <c r="I34" s="7">
        <v>1</v>
      </c>
      <c r="J34" s="5"/>
      <c r="K34" s="5"/>
    </row>
    <row r="35" spans="1:12">
      <c r="A35" s="29">
        <v>3</v>
      </c>
      <c r="B35" s="29" t="s">
        <v>104</v>
      </c>
      <c r="C35" s="29">
        <v>154</v>
      </c>
      <c r="D35" s="29">
        <v>1960</v>
      </c>
      <c r="E35" s="28" t="s">
        <v>105</v>
      </c>
      <c r="F35" s="30">
        <v>0.14146990740740742</v>
      </c>
      <c r="G35" s="31">
        <f>F35-$F$34</f>
        <v>2.7881944444444459E-2</v>
      </c>
      <c r="H35" s="32">
        <f>$F$3/F35/24</f>
        <v>21.205923259428943</v>
      </c>
      <c r="I35" s="7">
        <v>2</v>
      </c>
      <c r="J35" s="9"/>
    </row>
    <row r="36" spans="1:12">
      <c r="A36" s="29">
        <v>2</v>
      </c>
      <c r="B36" s="29" t="s">
        <v>102</v>
      </c>
      <c r="C36" s="44">
        <v>145</v>
      </c>
      <c r="D36" s="29">
        <v>1963</v>
      </c>
      <c r="E36" s="29" t="s">
        <v>56</v>
      </c>
      <c r="F36" s="30">
        <v>0.15569444444444444</v>
      </c>
      <c r="G36" s="31">
        <f>F36-$F$34</f>
        <v>4.2106481481481481E-2</v>
      </c>
      <c r="H36" s="32">
        <f>$F$3/F36/24</f>
        <v>19.268510258697592</v>
      </c>
      <c r="I36" s="7">
        <v>3</v>
      </c>
      <c r="J36" s="9"/>
      <c r="K36" s="5"/>
      <c r="L36" s="35"/>
    </row>
    <row r="37" spans="1:12">
      <c r="A37" s="5" t="s">
        <v>20</v>
      </c>
      <c r="B37" s="5"/>
      <c r="C37" s="5" t="s">
        <v>21</v>
      </c>
      <c r="D37" s="5"/>
      <c r="E37" s="5"/>
      <c r="F37" s="5" t="s">
        <v>22</v>
      </c>
      <c r="G37" s="5"/>
      <c r="H37" s="5" t="s">
        <v>23</v>
      </c>
      <c r="I37" s="5"/>
      <c r="J37" s="5"/>
      <c r="K37" s="5"/>
    </row>
    <row r="38" spans="1:12" ht="15.75">
      <c r="A38" s="37"/>
      <c r="B38" s="37"/>
      <c r="C38" s="37"/>
      <c r="D38" s="37"/>
      <c r="E38" s="37"/>
      <c r="F38" s="37"/>
      <c r="G38" s="37"/>
      <c r="H38" s="37"/>
      <c r="I38" s="37"/>
      <c r="J38" s="5"/>
      <c r="K38" s="5"/>
    </row>
    <row r="39" spans="1:12">
      <c r="J39" s="5"/>
      <c r="K39" s="5"/>
    </row>
    <row r="40" spans="1:12">
      <c r="J40" s="5"/>
      <c r="K40" s="5"/>
    </row>
    <row r="41" spans="1:12">
      <c r="J41" s="5"/>
      <c r="K41" s="5"/>
    </row>
    <row r="42" spans="1:12">
      <c r="J42" s="5"/>
      <c r="K42" s="5"/>
    </row>
    <row r="43" spans="1:12">
      <c r="J43" s="5"/>
      <c r="K43" s="5"/>
    </row>
    <row r="44" spans="1:12">
      <c r="J44" s="5"/>
      <c r="K44" s="5"/>
    </row>
    <row r="45" spans="1:12">
      <c r="J45" s="5"/>
      <c r="K45" s="5"/>
    </row>
    <row r="46" spans="1:12">
      <c r="J46" s="5"/>
      <c r="K46" s="5"/>
    </row>
    <row r="47" spans="1:12">
      <c r="J47" s="5"/>
    </row>
    <row r="48" spans="1:12">
      <c r="J48" s="5"/>
      <c r="K48" s="5"/>
    </row>
    <row r="49" spans="10:11">
      <c r="J49" s="5"/>
      <c r="K49" s="5"/>
    </row>
    <row r="50" spans="10:11">
      <c r="J50" s="5"/>
      <c r="K50" s="5"/>
    </row>
    <row r="51" spans="10:11">
      <c r="J51" s="5"/>
      <c r="K51" s="5"/>
    </row>
    <row r="52" spans="10:11">
      <c r="J52" s="5"/>
      <c r="K52" s="5"/>
    </row>
    <row r="53" spans="10:11">
      <c r="J53" s="5"/>
      <c r="K53" s="5"/>
    </row>
    <row r="54" spans="10:11">
      <c r="J54" s="5"/>
      <c r="K54" s="5"/>
    </row>
    <row r="55" spans="10:11">
      <c r="J55" s="5"/>
      <c r="K55" s="5"/>
    </row>
    <row r="56" spans="10:11">
      <c r="J56" s="5"/>
      <c r="K56" s="5"/>
    </row>
    <row r="57" spans="10:11">
      <c r="J57" s="5"/>
      <c r="K57" s="5"/>
    </row>
    <row r="58" spans="10:11">
      <c r="J58" s="5"/>
      <c r="K58" s="5"/>
    </row>
    <row r="59" spans="10:11">
      <c r="J59" s="5"/>
      <c r="K59" s="5"/>
    </row>
    <row r="60" spans="10:11">
      <c r="J60" s="5"/>
      <c r="K60" s="5"/>
    </row>
    <row r="61" spans="10:11">
      <c r="J61" s="5"/>
      <c r="K61" s="5"/>
    </row>
    <row r="62" spans="10:11">
      <c r="J62" s="5"/>
      <c r="K62" s="5"/>
    </row>
    <row r="63" spans="10:11">
      <c r="J63" s="5"/>
    </row>
    <row r="64" spans="10:11">
      <c r="J64" s="5"/>
    </row>
    <row r="65" spans="10:21">
      <c r="J65" s="5"/>
      <c r="S65" s="8">
        <v>0</v>
      </c>
      <c r="T65" s="16" t="e">
        <f>$F$3/#REF!/24</f>
        <v>#REF!</v>
      </c>
      <c r="U65" s="6">
        <v>1</v>
      </c>
    </row>
    <row r="66" spans="10:21">
      <c r="J66" s="5"/>
    </row>
    <row r="67" spans="10:21">
      <c r="J67" s="5"/>
    </row>
    <row r="68" spans="10:21">
      <c r="J68" s="5"/>
    </row>
    <row r="69" spans="10:21">
      <c r="J69" s="5"/>
    </row>
    <row r="70" spans="10:21">
      <c r="J70" s="5"/>
    </row>
    <row r="71" spans="10:21">
      <c r="J71" s="5"/>
    </row>
    <row r="72" spans="10:21">
      <c r="J72" s="5"/>
    </row>
    <row r="73" spans="10:21" ht="15.75">
      <c r="J73" s="37"/>
    </row>
    <row r="74" spans="10:21">
      <c r="J74" s="11"/>
    </row>
    <row r="75" spans="10:21">
      <c r="J75" s="11"/>
    </row>
    <row r="76" spans="10:21">
      <c r="J76" s="11"/>
    </row>
    <row r="77" spans="10:21">
      <c r="J77" s="11"/>
      <c r="K77" s="12"/>
    </row>
    <row r="78" spans="10:21">
      <c r="J78" s="11"/>
    </row>
    <row r="79" spans="10:21">
      <c r="J79" s="13"/>
    </row>
    <row r="80" spans="10:21">
      <c r="J80" s="14"/>
    </row>
    <row r="81" spans="10:19">
      <c r="J81" s="2"/>
    </row>
    <row r="82" spans="10:19">
      <c r="J82" s="2"/>
      <c r="S82" s="15"/>
    </row>
    <row r="83" spans="10:19">
      <c r="J83" s="2"/>
    </row>
    <row r="84" spans="10:19">
      <c r="J84" s="3"/>
    </row>
    <row r="85" spans="10:19">
      <c r="J85" s="17"/>
    </row>
    <row r="86" spans="10:19">
      <c r="J86" s="11"/>
      <c r="K86" s="5"/>
    </row>
    <row r="87" spans="10:19">
      <c r="J87" s="11"/>
    </row>
    <row r="88" spans="10:19">
      <c r="J88" s="18"/>
    </row>
    <row r="89" spans="10:19">
      <c r="J89" s="19"/>
    </row>
    <row r="90" spans="10:19">
      <c r="J90" s="19"/>
      <c r="K90" s="5"/>
    </row>
    <row r="91" spans="10:19">
      <c r="J91" s="11"/>
      <c r="K91" s="5"/>
    </row>
  </sheetData>
  <sortState xmlns:xlrd2="http://schemas.microsoft.com/office/spreadsheetml/2017/richdata2" ref="A39:H40">
    <sortCondition ref="F39:F40"/>
  </sortState>
  <mergeCells count="6">
    <mergeCell ref="A33:I33"/>
    <mergeCell ref="A5:I5"/>
    <mergeCell ref="A27:I27"/>
    <mergeCell ref="A1:J1"/>
    <mergeCell ref="A9:I9"/>
    <mergeCell ref="A7:I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60" verticalDpi="36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70"/>
  <sheetViews>
    <sheetView view="pageBreakPreview" zoomScaleNormal="72" workbookViewId="0" xr3:uid="{85D5C41F-068E-5C55-9968-509E7C2A5619}">
      <selection activeCell="Q4" sqref="Q4"/>
    </sheetView>
  </sheetViews>
  <sheetFormatPr defaultRowHeight="15"/>
  <cols>
    <col min="1" max="1" width="4.70703125" customWidth="1"/>
    <col min="2" max="2" width="17.62109375" customWidth="1"/>
    <col min="3" max="3" width="6.05078125" customWidth="1"/>
    <col min="4" max="4" width="8.875" customWidth="1"/>
    <col min="5" max="5" width="14.796875" customWidth="1"/>
    <col min="6" max="6" width="9.4140625" customWidth="1"/>
    <col min="7" max="7" width="10.22265625" customWidth="1"/>
    <col min="8" max="8" width="7.26171875" customWidth="1"/>
    <col min="9" max="9" width="5.51171875" customWidth="1"/>
    <col min="10" max="1024" width="8.33984375"/>
  </cols>
  <sheetData>
    <row r="1" spans="1:18" ht="48" customHeight="1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5"/>
    </row>
    <row r="2" spans="1:18">
      <c r="A2" s="27"/>
      <c r="B2" s="5" t="s">
        <v>12</v>
      </c>
      <c r="C2" s="5" t="s">
        <v>144</v>
      </c>
      <c r="D2" s="4"/>
      <c r="E2" s="4" t="s">
        <v>43</v>
      </c>
      <c r="F2" s="27">
        <v>43597</v>
      </c>
      <c r="G2" s="5"/>
      <c r="H2" s="5"/>
      <c r="I2" s="5"/>
      <c r="J2" s="4"/>
      <c r="K2" s="5"/>
    </row>
    <row r="3" spans="1:18">
      <c r="A3" s="38"/>
      <c r="B3" s="38" t="s">
        <v>45</v>
      </c>
      <c r="C3" s="38"/>
      <c r="E3" s="38" t="s">
        <v>0</v>
      </c>
      <c r="F3" s="39">
        <v>36</v>
      </c>
      <c r="G3" s="5" t="s">
        <v>46</v>
      </c>
      <c r="H3" s="5"/>
      <c r="I3" s="5"/>
      <c r="J3" s="5"/>
      <c r="K3" s="5"/>
    </row>
    <row r="4" spans="1:18" ht="34.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5" t="s">
        <v>8</v>
      </c>
      <c r="H4" s="26" t="s">
        <v>9</v>
      </c>
      <c r="I4" s="24" t="s">
        <v>10</v>
      </c>
      <c r="J4" s="5"/>
      <c r="K4" s="5"/>
    </row>
    <row r="5" spans="1:18">
      <c r="A5" s="82" t="s">
        <v>117</v>
      </c>
      <c r="B5" s="83"/>
      <c r="C5" s="83"/>
      <c r="D5" s="83"/>
      <c r="E5" s="83"/>
      <c r="F5" s="83"/>
      <c r="G5" s="93"/>
      <c r="H5" s="93"/>
      <c r="I5" s="93"/>
    </row>
    <row r="6" spans="1:18">
      <c r="A6" s="29">
        <v>1</v>
      </c>
      <c r="B6" s="29" t="s">
        <v>80</v>
      </c>
      <c r="C6" s="29">
        <v>13</v>
      </c>
      <c r="D6" s="29">
        <v>2005</v>
      </c>
      <c r="E6" s="29" t="s">
        <v>56</v>
      </c>
      <c r="F6" s="34">
        <v>6.7013888888888887E-2</v>
      </c>
      <c r="G6" s="31">
        <f>F6-$F$6</f>
        <v>0</v>
      </c>
      <c r="H6" s="32">
        <f>$F$3/F6/24</f>
        <v>22.383419689119169</v>
      </c>
      <c r="I6" s="33">
        <v>2</v>
      </c>
      <c r="J6" s="51"/>
      <c r="K6" s="51"/>
      <c r="L6" s="51"/>
      <c r="M6" s="51"/>
      <c r="N6" s="51"/>
      <c r="O6" s="52"/>
      <c r="P6" s="53"/>
      <c r="Q6" s="54"/>
      <c r="R6" s="45"/>
    </row>
    <row r="7" spans="1:18">
      <c r="A7" s="29">
        <v>2</v>
      </c>
      <c r="B7" s="29" t="s">
        <v>26</v>
      </c>
      <c r="C7" s="29">
        <v>18</v>
      </c>
      <c r="D7" s="29">
        <v>2006</v>
      </c>
      <c r="E7" s="29" t="s">
        <v>81</v>
      </c>
      <c r="F7" s="31">
        <v>7.1064814814814817E-2</v>
      </c>
      <c r="G7" s="31">
        <f t="shared" ref="G7:G11" si="0">F7-$F$6</f>
        <v>4.05092592592593E-3</v>
      </c>
      <c r="H7" s="32">
        <f t="shared" ref="H7:H11" si="1">$F$3/F7/24</f>
        <v>21.107491856677523</v>
      </c>
      <c r="I7" s="33">
        <v>1</v>
      </c>
      <c r="J7" s="5"/>
      <c r="K7" s="5"/>
    </row>
    <row r="8" spans="1:18">
      <c r="A8" s="29">
        <v>3</v>
      </c>
      <c r="B8" s="29" t="s">
        <v>28</v>
      </c>
      <c r="C8" s="29">
        <v>11</v>
      </c>
      <c r="D8" s="29">
        <v>2007</v>
      </c>
      <c r="E8" s="29" t="s">
        <v>81</v>
      </c>
      <c r="F8" s="34">
        <v>7.3900462962962959E-2</v>
      </c>
      <c r="G8" s="31">
        <f t="shared" si="0"/>
        <v>6.8865740740740727E-3</v>
      </c>
      <c r="H8" s="32">
        <f t="shared" si="1"/>
        <v>20.297572435395459</v>
      </c>
      <c r="I8" s="33">
        <v>2</v>
      </c>
      <c r="J8" s="9"/>
      <c r="K8" s="5"/>
    </row>
    <row r="9" spans="1:18">
      <c r="A9" s="29">
        <v>4</v>
      </c>
      <c r="B9" s="29" t="s">
        <v>30</v>
      </c>
      <c r="C9" s="29">
        <v>8</v>
      </c>
      <c r="D9" s="29">
        <v>2007</v>
      </c>
      <c r="E9" s="29" t="s">
        <v>81</v>
      </c>
      <c r="F9" s="34">
        <v>8.4814814814814801E-2</v>
      </c>
      <c r="G9" s="31">
        <f t="shared" si="0"/>
        <v>1.7800925925925914E-2</v>
      </c>
      <c r="H9" s="32">
        <f t="shared" si="1"/>
        <v>17.685589519650659</v>
      </c>
      <c r="I9" s="33">
        <v>3</v>
      </c>
      <c r="J9" s="9"/>
      <c r="K9" s="5"/>
      <c r="L9" s="35"/>
    </row>
    <row r="10" spans="1:18">
      <c r="A10" s="29">
        <v>5</v>
      </c>
      <c r="B10" s="29" t="s">
        <v>29</v>
      </c>
      <c r="C10" s="29">
        <v>10</v>
      </c>
      <c r="D10" s="29">
        <v>2005</v>
      </c>
      <c r="E10" s="29" t="s">
        <v>81</v>
      </c>
      <c r="F10" s="34">
        <v>0.10702546296296296</v>
      </c>
      <c r="G10" s="31">
        <f t="shared" si="0"/>
        <v>4.0011574074074074E-2</v>
      </c>
      <c r="H10" s="32">
        <f t="shared" si="1"/>
        <v>14.015356331783281</v>
      </c>
      <c r="I10" s="33">
        <v>4</v>
      </c>
      <c r="J10" s="5"/>
    </row>
    <row r="11" spans="1:18">
      <c r="A11" s="29">
        <v>6</v>
      </c>
      <c r="B11" s="29" t="s">
        <v>82</v>
      </c>
      <c r="C11" s="29">
        <v>1</v>
      </c>
      <c r="D11" s="29">
        <v>2006</v>
      </c>
      <c r="E11" s="43" t="s">
        <v>83</v>
      </c>
      <c r="F11" s="34">
        <v>0.11628472222222223</v>
      </c>
      <c r="G11" s="31">
        <f t="shared" si="0"/>
        <v>4.9270833333333347E-2</v>
      </c>
      <c r="H11" s="32">
        <f t="shared" si="1"/>
        <v>12.8993729471484</v>
      </c>
      <c r="I11" s="33">
        <v>5</v>
      </c>
      <c r="J11" s="5"/>
      <c r="K11" s="5"/>
    </row>
    <row r="12" spans="1:18">
      <c r="A12" s="29">
        <v>7</v>
      </c>
      <c r="B12" s="29" t="s">
        <v>47</v>
      </c>
      <c r="C12" s="29">
        <v>27</v>
      </c>
      <c r="D12" s="29">
        <v>2005</v>
      </c>
      <c r="E12" s="29" t="s">
        <v>25</v>
      </c>
      <c r="F12" s="30">
        <v>0</v>
      </c>
      <c r="G12" s="31">
        <v>0</v>
      </c>
      <c r="H12" s="32"/>
      <c r="I12" s="33" t="s">
        <v>19</v>
      </c>
      <c r="J12" s="5"/>
      <c r="K12" s="5"/>
    </row>
    <row r="13" spans="1:18">
      <c r="A13" s="82" t="s">
        <v>113</v>
      </c>
      <c r="B13" s="83"/>
      <c r="C13" s="83"/>
      <c r="D13" s="83"/>
      <c r="E13" s="83"/>
      <c r="F13" s="83"/>
      <c r="G13" s="83"/>
      <c r="H13" s="83"/>
      <c r="I13" s="90"/>
      <c r="J13" s="5"/>
      <c r="K13" s="5"/>
    </row>
    <row r="14" spans="1:18">
      <c r="A14" s="29">
        <v>1</v>
      </c>
      <c r="B14" s="29" t="s">
        <v>15</v>
      </c>
      <c r="C14" s="29">
        <v>7</v>
      </c>
      <c r="D14" s="29">
        <v>2001</v>
      </c>
      <c r="E14" s="29" t="s">
        <v>56</v>
      </c>
      <c r="F14" s="30">
        <v>6.1446759259259263E-2</v>
      </c>
      <c r="G14" s="31">
        <f>F14-$F$14</f>
        <v>0</v>
      </c>
      <c r="H14" s="32">
        <f>$F$3/F14/24</f>
        <v>24.41137690713882</v>
      </c>
      <c r="I14" s="33">
        <v>1</v>
      </c>
      <c r="J14" s="5"/>
      <c r="K14" s="5"/>
    </row>
    <row r="15" spans="1:18">
      <c r="A15" s="29">
        <v>2</v>
      </c>
      <c r="B15" s="29" t="s">
        <v>27</v>
      </c>
      <c r="C15" s="29">
        <v>28</v>
      </c>
      <c r="D15" s="29">
        <v>2002</v>
      </c>
      <c r="E15" s="29" t="s">
        <v>25</v>
      </c>
      <c r="F15" s="30">
        <v>7.7534722222222227E-2</v>
      </c>
      <c r="G15" s="31">
        <f t="shared" ref="G15:G17" si="2">F15-$F$14</f>
        <v>1.6087962962962964E-2</v>
      </c>
      <c r="H15" s="32">
        <f t="shared" ref="H15:H17" si="3">$F$3/F15/24</f>
        <v>19.346171070309001</v>
      </c>
      <c r="I15" s="33">
        <v>2</v>
      </c>
      <c r="J15" s="5"/>
      <c r="K15" s="5"/>
    </row>
    <row r="16" spans="1:18">
      <c r="A16" s="29">
        <v>3</v>
      </c>
      <c r="B16" s="29" t="s">
        <v>73</v>
      </c>
      <c r="C16" s="29">
        <v>26</v>
      </c>
      <c r="D16" s="29">
        <v>2003</v>
      </c>
      <c r="E16" s="29" t="s">
        <v>25</v>
      </c>
      <c r="F16" s="30">
        <v>7.3923611111111107E-2</v>
      </c>
      <c r="G16" s="31">
        <f t="shared" si="2"/>
        <v>1.2476851851851843E-2</v>
      </c>
      <c r="H16" s="32">
        <f t="shared" si="3"/>
        <v>20.291216533583842</v>
      </c>
      <c r="I16" s="33">
        <v>3</v>
      </c>
      <c r="J16" s="5"/>
      <c r="K16" s="5"/>
    </row>
    <row r="17" spans="1:11">
      <c r="A17" s="29">
        <v>4</v>
      </c>
      <c r="B17" s="29" t="s">
        <v>24</v>
      </c>
      <c r="C17" s="29">
        <v>25</v>
      </c>
      <c r="D17" s="29">
        <v>2004</v>
      </c>
      <c r="E17" s="29" t="s">
        <v>25</v>
      </c>
      <c r="F17" s="34">
        <v>8.4652777777777785E-2</v>
      </c>
      <c r="G17" s="31">
        <f t="shared" si="2"/>
        <v>2.3206018518518522E-2</v>
      </c>
      <c r="H17" s="32">
        <f t="shared" si="3"/>
        <v>17.719442165709598</v>
      </c>
      <c r="I17" s="33">
        <v>4</v>
      </c>
      <c r="J17" s="5"/>
    </row>
    <row r="18" spans="1:11">
      <c r="A18" s="36">
        <v>5</v>
      </c>
      <c r="B18" s="29" t="s">
        <v>48</v>
      </c>
      <c r="C18" s="29">
        <v>5</v>
      </c>
      <c r="D18" s="29">
        <v>2004</v>
      </c>
      <c r="E18" s="28" t="s">
        <v>12</v>
      </c>
      <c r="F18" s="34"/>
      <c r="G18" s="31"/>
      <c r="H18" s="29"/>
      <c r="I18" s="29" t="s">
        <v>19</v>
      </c>
      <c r="J18" s="5"/>
    </row>
    <row r="19" spans="1:11">
      <c r="A19" s="82" t="s">
        <v>116</v>
      </c>
      <c r="B19" s="83"/>
      <c r="C19" s="83"/>
      <c r="D19" s="83"/>
      <c r="E19" s="83"/>
      <c r="F19" s="83"/>
      <c r="G19" s="83"/>
      <c r="H19" s="83"/>
      <c r="I19" s="90"/>
      <c r="J19" s="5"/>
      <c r="K19" s="5"/>
    </row>
    <row r="20" spans="1:11">
      <c r="A20" s="33">
        <v>1</v>
      </c>
      <c r="B20" s="29" t="s">
        <v>79</v>
      </c>
      <c r="C20" s="29">
        <v>4</v>
      </c>
      <c r="D20" s="29">
        <v>1998</v>
      </c>
      <c r="E20" s="29" t="s">
        <v>51</v>
      </c>
      <c r="F20" s="34">
        <v>6.5347222222222223E-2</v>
      </c>
      <c r="G20" s="31">
        <f>F20-$F$14</f>
        <v>3.9004629629629597E-3</v>
      </c>
      <c r="H20" s="32">
        <f>$F$3/F20/24</f>
        <v>22.954303931987244</v>
      </c>
      <c r="I20" s="33">
        <v>1</v>
      </c>
      <c r="J20" s="5"/>
      <c r="K20" s="5"/>
    </row>
    <row r="21" spans="1:11">
      <c r="A21" s="87" t="s">
        <v>115</v>
      </c>
      <c r="B21" s="88"/>
      <c r="C21" s="88"/>
      <c r="D21" s="88"/>
      <c r="E21" s="88"/>
      <c r="F21" s="88"/>
      <c r="G21" s="94"/>
      <c r="H21" s="94"/>
      <c r="I21" s="94"/>
      <c r="J21" s="5"/>
      <c r="K21" s="5"/>
    </row>
    <row r="22" spans="1:11">
      <c r="A22" s="29">
        <v>1</v>
      </c>
      <c r="B22" s="29" t="s">
        <v>74</v>
      </c>
      <c r="C22" s="29">
        <v>24</v>
      </c>
      <c r="D22" s="29">
        <v>1983</v>
      </c>
      <c r="E22" s="29"/>
      <c r="F22" s="30">
        <v>6.6157407407407401E-2</v>
      </c>
      <c r="G22" s="31">
        <f t="shared" ref="G22:G27" si="4">F22-$F$22</f>
        <v>0</v>
      </c>
      <c r="H22" s="32">
        <f t="shared" ref="H22:H29" si="5">$F$3/F22/24</f>
        <v>22.673198040587824</v>
      </c>
      <c r="I22" s="29">
        <v>1</v>
      </c>
      <c r="J22" s="5"/>
      <c r="K22" s="5"/>
    </row>
    <row r="23" spans="1:11">
      <c r="A23" s="29">
        <v>2</v>
      </c>
      <c r="B23" s="29" t="s">
        <v>71</v>
      </c>
      <c r="C23" s="29">
        <v>23</v>
      </c>
      <c r="D23" s="29">
        <v>1983</v>
      </c>
      <c r="E23" s="29" t="s">
        <v>56</v>
      </c>
      <c r="F23" s="34">
        <v>7.0717592592592596E-2</v>
      </c>
      <c r="G23" s="31">
        <f t="shared" si="4"/>
        <v>4.5601851851851949E-3</v>
      </c>
      <c r="H23" s="32">
        <f t="shared" si="5"/>
        <v>21.211129296235679</v>
      </c>
      <c r="I23" s="29">
        <v>2</v>
      </c>
      <c r="J23" s="5"/>
      <c r="K23" s="5"/>
    </row>
    <row r="24" spans="1:11">
      <c r="A24" s="29">
        <v>3</v>
      </c>
      <c r="B24" s="29" t="s">
        <v>75</v>
      </c>
      <c r="C24" s="29">
        <v>14</v>
      </c>
      <c r="D24" s="29">
        <v>1984</v>
      </c>
      <c r="E24" s="29" t="s">
        <v>76</v>
      </c>
      <c r="F24" s="34">
        <v>7.1168981481481486E-2</v>
      </c>
      <c r="G24" s="31">
        <f t="shared" si="4"/>
        <v>5.011574074074085E-3</v>
      </c>
      <c r="H24" s="32">
        <f t="shared" si="5"/>
        <v>21.076597820783867</v>
      </c>
      <c r="I24" s="29">
        <v>3</v>
      </c>
      <c r="J24" s="5"/>
      <c r="K24" s="5"/>
    </row>
    <row r="25" spans="1:11">
      <c r="A25" s="29">
        <v>4</v>
      </c>
      <c r="B25" s="29" t="s">
        <v>77</v>
      </c>
      <c r="C25" s="29">
        <v>22</v>
      </c>
      <c r="D25" s="29">
        <v>1982</v>
      </c>
      <c r="E25" s="29"/>
      <c r="F25" s="31">
        <v>7.137731481481481E-2</v>
      </c>
      <c r="G25" s="31">
        <f t="shared" si="4"/>
        <v>5.2199074074074092E-3</v>
      </c>
      <c r="H25" s="32">
        <f t="shared" si="5"/>
        <v>21.015080265931573</v>
      </c>
      <c r="I25" s="29">
        <v>4</v>
      </c>
      <c r="J25" s="5"/>
      <c r="K25" s="5"/>
    </row>
    <row r="26" spans="1:11">
      <c r="A26" s="29">
        <v>5</v>
      </c>
      <c r="B26" s="29" t="s">
        <v>78</v>
      </c>
      <c r="C26" s="29">
        <v>12</v>
      </c>
      <c r="D26" s="29">
        <v>1980</v>
      </c>
      <c r="E26" s="29" t="s">
        <v>56</v>
      </c>
      <c r="F26" s="34">
        <v>7.633101851851852E-2</v>
      </c>
      <c r="G26" s="31">
        <f t="shared" si="4"/>
        <v>1.0173611111111119E-2</v>
      </c>
      <c r="H26" s="32">
        <f t="shared" si="5"/>
        <v>19.65125094768764</v>
      </c>
      <c r="I26" s="29">
        <v>5</v>
      </c>
      <c r="J26" s="5"/>
      <c r="K26" s="5"/>
    </row>
    <row r="27" spans="1:11">
      <c r="A27" s="29">
        <v>6</v>
      </c>
      <c r="B27" s="29" t="s">
        <v>17</v>
      </c>
      <c r="C27" s="29">
        <v>35</v>
      </c>
      <c r="D27" s="29">
        <v>1986</v>
      </c>
      <c r="E27" s="28" t="s">
        <v>12</v>
      </c>
      <c r="F27" s="34">
        <v>8.4328703703703711E-2</v>
      </c>
      <c r="G27" s="31">
        <f t="shared" si="4"/>
        <v>1.817129629629631E-2</v>
      </c>
      <c r="H27" s="32">
        <f t="shared" si="5"/>
        <v>17.787537743617897</v>
      </c>
      <c r="I27" s="29">
        <v>6</v>
      </c>
      <c r="J27" s="5"/>
      <c r="K27" s="5"/>
    </row>
    <row r="28" spans="1:11">
      <c r="A28" s="46">
        <v>7</v>
      </c>
      <c r="B28" s="55" t="s">
        <v>60</v>
      </c>
      <c r="C28" s="29">
        <v>119</v>
      </c>
      <c r="D28" s="29">
        <v>1983</v>
      </c>
      <c r="E28" s="29" t="s">
        <v>51</v>
      </c>
      <c r="F28" s="34">
        <v>6.2372685185185184E-2</v>
      </c>
      <c r="G28" s="43" t="s">
        <v>133</v>
      </c>
      <c r="H28" s="32">
        <f t="shared" si="5"/>
        <v>24.04898868064576</v>
      </c>
      <c r="I28" s="56">
        <v>7</v>
      </c>
      <c r="J28" s="5"/>
      <c r="K28" s="5"/>
    </row>
    <row r="29" spans="1:11">
      <c r="A29" s="46">
        <v>8</v>
      </c>
      <c r="B29" s="47" t="s">
        <v>132</v>
      </c>
      <c r="C29" s="46">
        <v>139</v>
      </c>
      <c r="D29" s="46">
        <v>1989</v>
      </c>
      <c r="E29" s="46" t="s">
        <v>56</v>
      </c>
      <c r="F29" s="48">
        <v>7.7291666666666661E-2</v>
      </c>
      <c r="G29" s="43" t="s">
        <v>133</v>
      </c>
      <c r="H29" s="32">
        <f t="shared" si="5"/>
        <v>19.40700808625337</v>
      </c>
      <c r="I29" s="56">
        <v>8</v>
      </c>
      <c r="J29" s="5"/>
      <c r="K29" s="5"/>
    </row>
    <row r="30" spans="1:11">
      <c r="A30" s="91" t="s">
        <v>119</v>
      </c>
      <c r="B30" s="91"/>
      <c r="C30" s="91"/>
      <c r="D30" s="91"/>
      <c r="E30" s="91"/>
      <c r="F30" s="91"/>
      <c r="G30" s="57"/>
      <c r="H30" s="57"/>
      <c r="I30" s="57"/>
      <c r="J30" s="5"/>
      <c r="K30" s="5"/>
    </row>
    <row r="31" spans="1:11">
      <c r="A31" s="29">
        <v>1</v>
      </c>
      <c r="B31" s="29" t="s">
        <v>36</v>
      </c>
      <c r="C31" s="29">
        <v>17</v>
      </c>
      <c r="D31" s="29">
        <v>1972</v>
      </c>
      <c r="E31" s="28" t="s">
        <v>12</v>
      </c>
      <c r="F31" s="31">
        <v>6.2384259259259257E-2</v>
      </c>
      <c r="G31" s="31">
        <f>F31-$F$31</f>
        <v>0</v>
      </c>
      <c r="H31" s="32">
        <f>$F$3/F31/24</f>
        <v>24.044526901669759</v>
      </c>
      <c r="I31" s="29">
        <v>1</v>
      </c>
      <c r="J31" s="5"/>
      <c r="K31" s="5"/>
    </row>
    <row r="32" spans="1:11">
      <c r="A32" s="29">
        <v>2</v>
      </c>
      <c r="B32" s="33" t="s">
        <v>69</v>
      </c>
      <c r="C32" s="29">
        <v>2</v>
      </c>
      <c r="D32" s="29">
        <v>1978</v>
      </c>
      <c r="E32" s="43" t="s">
        <v>83</v>
      </c>
      <c r="F32" s="34">
        <v>6.6666666666666666E-2</v>
      </c>
      <c r="G32" s="31">
        <f t="shared" ref="G32:G33" si="6">F32-$F$31</f>
        <v>4.2824074074074084E-3</v>
      </c>
      <c r="H32" s="32">
        <f>$F$3/F32/24</f>
        <v>22.5</v>
      </c>
      <c r="I32" s="29">
        <v>2</v>
      </c>
      <c r="J32" s="5"/>
      <c r="K32" s="5"/>
    </row>
    <row r="33" spans="1:20">
      <c r="A33" s="29">
        <v>3</v>
      </c>
      <c r="B33" s="29" t="s">
        <v>70</v>
      </c>
      <c r="C33" s="29">
        <v>33</v>
      </c>
      <c r="D33" s="29">
        <v>1981</v>
      </c>
      <c r="E33" s="29" t="s">
        <v>56</v>
      </c>
      <c r="F33" s="31">
        <v>6.7384259259259269E-2</v>
      </c>
      <c r="G33" s="31">
        <f t="shared" si="6"/>
        <v>5.0000000000000114E-3</v>
      </c>
      <c r="H33" s="32">
        <f t="shared" ref="H33" si="7">$F$3/F33/24</f>
        <v>22.260391618000682</v>
      </c>
      <c r="I33" s="29">
        <v>3</v>
      </c>
      <c r="J33" s="5"/>
      <c r="K33" s="5"/>
    </row>
    <row r="34" spans="1:20">
      <c r="A34" s="29">
        <v>4</v>
      </c>
      <c r="B34" s="42" t="s">
        <v>72</v>
      </c>
      <c r="C34" s="29">
        <v>19</v>
      </c>
      <c r="D34" s="29">
        <v>1978</v>
      </c>
      <c r="E34" s="28" t="s">
        <v>12</v>
      </c>
      <c r="F34" s="34">
        <v>7.1122685185185178E-2</v>
      </c>
      <c r="G34" s="31">
        <f>F34-$F$31</f>
        <v>8.7384259259259203E-3</v>
      </c>
      <c r="H34" s="32">
        <f>$F$3/F34/24</f>
        <v>21.090317331163551</v>
      </c>
      <c r="I34" s="29">
        <v>4</v>
      </c>
      <c r="J34" s="5"/>
      <c r="K34" s="5"/>
      <c r="L34" s="51"/>
      <c r="M34" s="51"/>
      <c r="N34" s="51"/>
      <c r="O34" s="51"/>
      <c r="P34" s="51"/>
      <c r="Q34" s="52"/>
      <c r="R34" s="53"/>
      <c r="S34" s="54"/>
      <c r="T34" s="45"/>
    </row>
    <row r="35" spans="1:20">
      <c r="A35" s="29">
        <v>6</v>
      </c>
      <c r="B35" s="29" t="s">
        <v>59</v>
      </c>
      <c r="C35" s="29">
        <v>153</v>
      </c>
      <c r="D35" s="29">
        <v>1977</v>
      </c>
      <c r="E35" s="29" t="s">
        <v>105</v>
      </c>
      <c r="F35" s="34">
        <v>5.8032407407407414E-2</v>
      </c>
      <c r="G35" s="43" t="s">
        <v>133</v>
      </c>
      <c r="H35" s="32">
        <f t="shared" ref="H35:H36" si="8">$F$3/F35/24</f>
        <v>25.847626645392896</v>
      </c>
      <c r="I35" s="33">
        <v>5</v>
      </c>
      <c r="J35" s="5"/>
      <c r="K35" s="5"/>
      <c r="L35" s="51"/>
      <c r="M35" s="51"/>
      <c r="N35" s="51"/>
      <c r="O35" s="51"/>
      <c r="P35" s="51"/>
      <c r="Q35" s="52"/>
      <c r="R35" s="53"/>
      <c r="S35" s="54"/>
      <c r="T35" s="45"/>
    </row>
    <row r="36" spans="1:20">
      <c r="A36" s="29">
        <v>7</v>
      </c>
      <c r="B36" s="29" t="s">
        <v>61</v>
      </c>
      <c r="C36" s="29">
        <v>132</v>
      </c>
      <c r="D36" s="29">
        <v>1979</v>
      </c>
      <c r="E36" s="29" t="s">
        <v>62</v>
      </c>
      <c r="F36" s="34">
        <v>0.11585648148148148</v>
      </c>
      <c r="G36" s="43" t="s">
        <v>133</v>
      </c>
      <c r="H36" s="32">
        <f t="shared" si="8"/>
        <v>12.947052947052947</v>
      </c>
      <c r="I36" s="33">
        <v>6</v>
      </c>
      <c r="J36" s="5"/>
    </row>
    <row r="37" spans="1:20">
      <c r="A37" s="92" t="s">
        <v>118</v>
      </c>
      <c r="B37" s="92"/>
      <c r="C37" s="92"/>
      <c r="D37" s="92"/>
      <c r="E37" s="92"/>
      <c r="F37" s="92"/>
      <c r="G37" s="22"/>
      <c r="H37" s="5"/>
      <c r="I37" s="5"/>
      <c r="J37" s="5"/>
      <c r="K37" s="5"/>
    </row>
    <row r="38" spans="1:20">
      <c r="A38" s="29">
        <v>1</v>
      </c>
      <c r="B38" s="29" t="s">
        <v>18</v>
      </c>
      <c r="C38" s="29">
        <v>21</v>
      </c>
      <c r="D38" s="29">
        <v>1963</v>
      </c>
      <c r="E38" s="28" t="s">
        <v>138</v>
      </c>
      <c r="F38" s="30">
        <v>6.9155092592592601E-2</v>
      </c>
      <c r="G38" s="31">
        <f>F38-$F$38</f>
        <v>0</v>
      </c>
      <c r="H38" s="32">
        <f>$F$3/F38/24</f>
        <v>21.690376569037653</v>
      </c>
      <c r="I38" s="29">
        <v>1</v>
      </c>
      <c r="J38" s="5"/>
      <c r="K38" s="5"/>
    </row>
    <row r="39" spans="1:20">
      <c r="A39" s="29">
        <v>2</v>
      </c>
      <c r="B39" s="33" t="s">
        <v>16</v>
      </c>
      <c r="C39" s="29">
        <v>20</v>
      </c>
      <c r="D39" s="29">
        <v>1963</v>
      </c>
      <c r="E39" s="28" t="s">
        <v>12</v>
      </c>
      <c r="F39" s="34">
        <v>7.1759259259259259E-2</v>
      </c>
      <c r="G39" s="31">
        <f t="shared" ref="G39:G40" si="9">F39-$F$38</f>
        <v>2.6041666666666574E-3</v>
      </c>
      <c r="H39" s="32">
        <f>$F$3/F39/24</f>
        <v>20.903225806451612</v>
      </c>
      <c r="I39" s="29">
        <v>2</v>
      </c>
      <c r="J39" s="5"/>
      <c r="K39" s="5"/>
    </row>
    <row r="40" spans="1:20">
      <c r="A40" s="29">
        <v>3</v>
      </c>
      <c r="B40" s="29" t="s">
        <v>37</v>
      </c>
      <c r="C40" s="29">
        <v>34</v>
      </c>
      <c r="D40" s="29">
        <v>1966</v>
      </c>
      <c r="E40" s="28" t="s">
        <v>12</v>
      </c>
      <c r="F40" s="31">
        <v>7.3124999999999996E-2</v>
      </c>
      <c r="G40" s="31">
        <f t="shared" si="9"/>
        <v>3.9699074074073942E-3</v>
      </c>
      <c r="H40" s="32">
        <f t="shared" ref="H40" si="10">$F$3/F40/24</f>
        <v>20.512820512820515</v>
      </c>
      <c r="I40" s="29">
        <v>3</v>
      </c>
      <c r="J40" s="5"/>
      <c r="K40" s="5"/>
    </row>
    <row r="41" spans="1:20">
      <c r="A41" s="82" t="s">
        <v>64</v>
      </c>
      <c r="B41" s="83"/>
      <c r="C41" s="83"/>
      <c r="D41" s="83"/>
      <c r="E41" s="83"/>
      <c r="F41" s="83"/>
      <c r="G41" s="83"/>
      <c r="H41" s="83"/>
      <c r="I41" s="90"/>
      <c r="J41" s="5"/>
    </row>
    <row r="42" spans="1:20">
      <c r="A42" s="36">
        <v>1</v>
      </c>
      <c r="B42" s="29" t="s">
        <v>65</v>
      </c>
      <c r="C42" s="29">
        <v>15</v>
      </c>
      <c r="D42" s="29">
        <v>1958</v>
      </c>
      <c r="E42" s="29" t="s">
        <v>25</v>
      </c>
      <c r="F42" s="34">
        <v>7.3587962962962966E-2</v>
      </c>
      <c r="G42" s="31">
        <f>F42-$F$42</f>
        <v>0</v>
      </c>
      <c r="H42" s="32">
        <f>$F$3/F42/24</f>
        <v>20.383768480654293</v>
      </c>
      <c r="I42" s="29">
        <v>1</v>
      </c>
      <c r="J42" s="5"/>
    </row>
    <row r="43" spans="1:20">
      <c r="A43" s="33">
        <v>2</v>
      </c>
      <c r="B43" s="29" t="s">
        <v>66</v>
      </c>
      <c r="C43" s="29">
        <v>3</v>
      </c>
      <c r="D43" s="29"/>
      <c r="E43" s="29" t="s">
        <v>67</v>
      </c>
      <c r="F43" s="34">
        <v>7.930555555555556E-2</v>
      </c>
      <c r="G43" s="31">
        <f t="shared" ref="G43" si="11">F43-$F$42</f>
        <v>5.7175925925925936E-3</v>
      </c>
      <c r="H43" s="32">
        <f>$F$3/F43/24</f>
        <v>18.914185639229419</v>
      </c>
      <c r="I43" s="29">
        <v>2</v>
      </c>
      <c r="J43" s="5"/>
    </row>
    <row r="44" spans="1:20">
      <c r="A44" s="33">
        <v>3</v>
      </c>
      <c r="B44" s="29" t="s">
        <v>68</v>
      </c>
      <c r="C44" s="29">
        <v>29</v>
      </c>
      <c r="D44" s="29">
        <v>1954</v>
      </c>
      <c r="E44" s="29"/>
      <c r="F44" s="34">
        <v>9.9953703703703711E-2</v>
      </c>
      <c r="G44" s="31">
        <f>F44-$F$42</f>
        <v>2.6365740740740745E-2</v>
      </c>
      <c r="H44" s="32">
        <f t="shared" ref="H44:H45" si="12">$F$3/F44/24</f>
        <v>15.006947660954145</v>
      </c>
      <c r="I44" s="29">
        <v>3</v>
      </c>
      <c r="J44" s="5"/>
    </row>
    <row r="45" spans="1:20">
      <c r="A45" s="29">
        <v>4</v>
      </c>
      <c r="B45" s="29" t="s">
        <v>103</v>
      </c>
      <c r="C45" s="29">
        <v>143</v>
      </c>
      <c r="D45" s="29">
        <v>1962</v>
      </c>
      <c r="E45" s="29" t="s">
        <v>56</v>
      </c>
      <c r="F45" s="30">
        <v>7.7002314814814815E-2</v>
      </c>
      <c r="G45" s="43" t="s">
        <v>133</v>
      </c>
      <c r="H45" s="58">
        <f t="shared" si="12"/>
        <v>19.479933864422065</v>
      </c>
      <c r="I45" s="36">
        <v>4</v>
      </c>
    </row>
    <row r="46" spans="1:20">
      <c r="A46" s="5" t="s">
        <v>20</v>
      </c>
      <c r="B46" s="5"/>
      <c r="C46" s="5" t="s">
        <v>21</v>
      </c>
      <c r="D46" s="5"/>
      <c r="E46" s="5" t="s">
        <v>22</v>
      </c>
      <c r="F46" s="5"/>
      <c r="G46" s="5" t="s">
        <v>23</v>
      </c>
      <c r="H46" s="5"/>
      <c r="J46" s="5"/>
    </row>
    <row r="47" spans="1:20">
      <c r="J47" s="5"/>
    </row>
    <row r="48" spans="1:20">
      <c r="J48" s="5"/>
    </row>
    <row r="49" spans="10:19">
      <c r="J49" s="5"/>
    </row>
    <row r="50" spans="10:19">
      <c r="J50" s="5"/>
    </row>
    <row r="51" spans="10:19">
      <c r="J51" s="5"/>
    </row>
    <row r="52" spans="10:19" ht="15.75">
      <c r="J52" s="37"/>
    </row>
    <row r="53" spans="10:19">
      <c r="J53" s="11"/>
    </row>
    <row r="54" spans="10:19">
      <c r="J54" s="11"/>
    </row>
    <row r="55" spans="10:19">
      <c r="J55" s="11"/>
    </row>
    <row r="56" spans="10:19">
      <c r="J56" s="11"/>
      <c r="K56" s="12"/>
    </row>
    <row r="57" spans="10:19">
      <c r="J57" s="11"/>
    </row>
    <row r="58" spans="10:19">
      <c r="J58" s="13"/>
    </row>
    <row r="59" spans="10:19">
      <c r="J59" s="14"/>
    </row>
    <row r="60" spans="10:19">
      <c r="J60" s="2"/>
      <c r="S60" s="15"/>
    </row>
    <row r="61" spans="10:19">
      <c r="J61" s="2"/>
    </row>
    <row r="62" spans="10:19">
      <c r="J62" s="2"/>
    </row>
    <row r="63" spans="10:19">
      <c r="J63" s="3"/>
    </row>
    <row r="64" spans="10:19">
      <c r="J64" s="17"/>
    </row>
    <row r="65" spans="10:11">
      <c r="J65" s="11"/>
      <c r="K65" s="5"/>
    </row>
    <row r="66" spans="10:11">
      <c r="J66" s="11"/>
    </row>
    <row r="67" spans="10:11">
      <c r="J67" s="18"/>
    </row>
    <row r="68" spans="10:11">
      <c r="J68" s="19"/>
    </row>
    <row r="69" spans="10:11">
      <c r="J69" s="19"/>
      <c r="K69" s="5"/>
    </row>
    <row r="70" spans="10:11">
      <c r="J70" s="11"/>
      <c r="K70" s="5"/>
    </row>
  </sheetData>
  <sortState xmlns:xlrd2="http://schemas.microsoft.com/office/spreadsheetml/2017/richdata2" ref="A23:I27">
    <sortCondition ref="F23:F27"/>
  </sortState>
  <mergeCells count="8">
    <mergeCell ref="A30:F30"/>
    <mergeCell ref="A41:I41"/>
    <mergeCell ref="A37:F37"/>
    <mergeCell ref="A1:J1"/>
    <mergeCell ref="A13:I13"/>
    <mergeCell ref="A5:I5"/>
    <mergeCell ref="A19:I19"/>
    <mergeCell ref="A21:I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60" verticalDpi="360" r:id="rId1"/>
  <headerFooter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488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полумарафон мужчины абсолют</vt:lpstr>
      <vt:lpstr>командная</vt:lpstr>
      <vt:lpstr>полумарафон женщины абсолют</vt:lpstr>
      <vt:lpstr>полумарафон женщины</vt:lpstr>
      <vt:lpstr>марафон женщины</vt:lpstr>
      <vt:lpstr>марафон мужчины абсолют</vt:lpstr>
      <vt:lpstr>марафон мужчины</vt:lpstr>
      <vt:lpstr>полумарафон мужчины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Мишаня</dc:creator>
  <dc:description/>
  <cp:lastModifiedBy>1</cp:lastModifiedBy>
  <cp:revision>42</cp:revision>
  <cp:lastPrinted>2018-10-21T10:54:31Z</cp:lastPrinted>
  <dcterms:created xsi:type="dcterms:W3CDTF">2018-09-26T19:42:10Z</dcterms:created>
  <dcterms:modified xsi:type="dcterms:W3CDTF">2019-05-15T07:44:26Z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