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ПРО" sheetId="1" r:id="rId1"/>
    <sheet name="ВЕЛО" sheetId="4" r:id="rId2"/>
    <sheet name="ТРЕК" sheetId="5" r:id="rId3"/>
    <sheet name="Люб ПРО" sheetId="7" r:id="rId4"/>
    <sheet name="Люб ВЕЛО" sheetId="8" r:id="rId5"/>
    <sheet name="Люб ТРЕК" sheetId="9" r:id="rId6"/>
    <sheet name="Лист2" sheetId="2" r:id="rId7"/>
    <sheet name="Лист3" sheetId="3" r:id="rId8"/>
  </sheets>
  <definedNames>
    <definedName name="_Hlk362274628" localSheetId="1">ВЕЛО!$D$17</definedName>
  </definedNames>
  <calcPr calcId="144525"/>
</workbook>
</file>

<file path=xl/calcChain.xml><?xml version="1.0" encoding="utf-8"?>
<calcChain xmlns="http://schemas.openxmlformats.org/spreadsheetml/2006/main">
  <c r="K21" i="4" l="1"/>
  <c r="L35" i="4"/>
  <c r="K36" i="4"/>
  <c r="A8" i="7"/>
  <c r="A9" i="7" s="1"/>
  <c r="A10" i="7" s="1"/>
  <c r="A11" i="7" s="1"/>
  <c r="A12" i="7" s="1"/>
  <c r="A13" i="7" s="1"/>
  <c r="A14" i="7" s="1"/>
  <c r="M29" i="8" l="1"/>
  <c r="L30" i="8"/>
  <c r="L29" i="8"/>
  <c r="A31" i="8"/>
  <c r="A32" i="8" s="1"/>
  <c r="A29" i="8"/>
  <c r="A30" i="8" s="1"/>
  <c r="A35" i="1"/>
  <c r="A36" i="1" s="1"/>
  <c r="K35" i="1"/>
  <c r="L51" i="4"/>
  <c r="K52" i="4"/>
  <c r="K51" i="4"/>
  <c r="A50" i="4"/>
  <c r="A51" i="4" s="1"/>
  <c r="A52" i="4" s="1"/>
  <c r="L49" i="4"/>
  <c r="K50" i="4"/>
  <c r="K49" i="4"/>
  <c r="L47" i="4"/>
  <c r="K48" i="4"/>
  <c r="K47" i="4"/>
  <c r="M27" i="8"/>
  <c r="L28" i="8"/>
  <c r="L27" i="8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L9" i="7"/>
  <c r="O46" i="8"/>
  <c r="M46" i="8"/>
  <c r="L48" i="8"/>
  <c r="L47" i="8"/>
  <c r="L46" i="8"/>
  <c r="M25" i="8"/>
  <c r="L26" i="8"/>
  <c r="L25" i="8"/>
  <c r="L10" i="7" l="1"/>
  <c r="L11" i="7" s="1"/>
  <c r="L12" i="7" s="1"/>
  <c r="O43" i="8"/>
  <c r="O23" i="8"/>
  <c r="M23" i="8"/>
  <c r="L24" i="8"/>
  <c r="L23" i="8"/>
  <c r="M9" i="7" l="1"/>
  <c r="N43" i="4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8" i="1"/>
  <c r="N33" i="1"/>
  <c r="L33" i="1"/>
  <c r="K33" i="1"/>
  <c r="K34" i="1"/>
  <c r="O21" i="8"/>
  <c r="L31" i="1"/>
  <c r="K31" i="1"/>
  <c r="K32" i="1" s="1"/>
  <c r="L29" i="1"/>
  <c r="K30" i="1"/>
  <c r="K29" i="1"/>
  <c r="L15" i="5" l="1"/>
  <c r="K16" i="5"/>
  <c r="K15" i="5"/>
  <c r="L11" i="9" l="1"/>
  <c r="L12" i="9" s="1"/>
  <c r="L8" i="9"/>
  <c r="A8" i="9"/>
  <c r="A9" i="9" s="1"/>
  <c r="A10" i="9" s="1"/>
  <c r="A12" i="9" s="1"/>
  <c r="A13" i="9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L27" i="1"/>
  <c r="K28" i="1"/>
  <c r="K27" i="1"/>
  <c r="L9" i="9" l="1"/>
  <c r="M7" i="9" s="1"/>
  <c r="L13" i="9"/>
  <c r="M12" i="9" s="1"/>
  <c r="A25" i="8"/>
  <c r="A26" i="8" s="1"/>
  <c r="A27" i="8" s="1"/>
  <c r="A28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O27" i="4"/>
  <c r="L25" i="1"/>
  <c r="K26" i="1"/>
  <c r="K25" i="1"/>
  <c r="A49" i="8" l="1"/>
  <c r="A50" i="8" s="1"/>
  <c r="A51" i="8" s="1"/>
  <c r="A52" i="8" s="1"/>
  <c r="A53" i="8" s="1"/>
  <c r="A54" i="8" s="1"/>
  <c r="A55" i="8" s="1"/>
  <c r="A56" i="8" s="1"/>
  <c r="A57" i="8" s="1"/>
  <c r="A58" i="8" s="1"/>
  <c r="K24" i="1"/>
  <c r="K23" i="1"/>
  <c r="L23" i="1" s="1"/>
  <c r="L21" i="1"/>
  <c r="K22" i="1"/>
  <c r="K21" i="1"/>
  <c r="L19" i="1"/>
  <c r="K20" i="1"/>
  <c r="K19" i="1"/>
  <c r="L10" i="8" l="1"/>
  <c r="L12" i="8" s="1"/>
  <c r="L13" i="8" s="1"/>
  <c r="L9" i="8"/>
  <c r="L11" i="8" s="1"/>
  <c r="M13" i="8" l="1"/>
  <c r="L14" i="8"/>
  <c r="L31" i="8"/>
  <c r="L17" i="8"/>
  <c r="M11" i="8"/>
  <c r="M9" i="8"/>
  <c r="L32" i="8"/>
  <c r="L33" i="8" s="1"/>
  <c r="L15" i="1"/>
  <c r="K16" i="1"/>
  <c r="K15" i="1"/>
  <c r="L34" i="8" l="1"/>
  <c r="L53" i="8"/>
  <c r="L18" i="8"/>
  <c r="M31" i="8"/>
  <c r="L13" i="1"/>
  <c r="K14" i="1"/>
  <c r="K13" i="1"/>
  <c r="L11" i="1"/>
  <c r="K12" i="1"/>
  <c r="K11" i="1"/>
  <c r="L20" i="8" l="1"/>
  <c r="L21" i="8" s="1"/>
  <c r="L19" i="8"/>
  <c r="L35" i="8"/>
  <c r="L36" i="8" s="1"/>
  <c r="L37" i="8" s="1"/>
  <c r="M17" i="8"/>
  <c r="L54" i="8"/>
  <c r="L55" i="8" s="1"/>
  <c r="L56" i="8" s="1"/>
  <c r="L57" i="8" s="1"/>
  <c r="L58" i="8" s="1"/>
  <c r="M53" i="8" s="1"/>
  <c r="L9" i="1"/>
  <c r="K10" i="1"/>
  <c r="K9" i="1"/>
  <c r="M34" i="8" l="1"/>
  <c r="M21" i="8"/>
  <c r="L22" i="8"/>
  <c r="L38" i="8"/>
  <c r="L39" i="8" s="1"/>
  <c r="L40" i="8" s="1"/>
  <c r="M19" i="8"/>
  <c r="L11" i="5"/>
  <c r="K12" i="5"/>
  <c r="K11" i="5"/>
  <c r="L9" i="5"/>
  <c r="K10" i="5"/>
  <c r="K9" i="5"/>
  <c r="M37" i="8" l="1"/>
  <c r="M40" i="8"/>
  <c r="L41" i="8"/>
  <c r="L42" i="8" s="1"/>
  <c r="K10" i="4"/>
  <c r="K9" i="4"/>
  <c r="L7" i="1"/>
  <c r="L7" i="5"/>
  <c r="L49" i="8" l="1"/>
  <c r="L43" i="8"/>
  <c r="L50" i="8"/>
  <c r="L51" i="8" s="1"/>
  <c r="L52" i="8" s="1"/>
  <c r="L9" i="4"/>
  <c r="K12" i="4"/>
  <c r="K13" i="4" s="1"/>
  <c r="K11" i="4"/>
  <c r="L7" i="4"/>
  <c r="M43" i="8" l="1"/>
  <c r="L44" i="8"/>
  <c r="L45" i="8" s="1"/>
  <c r="M49" i="8"/>
  <c r="K15" i="4"/>
  <c r="K14" i="4"/>
  <c r="L13" i="4" s="1"/>
  <c r="L11" i="4"/>
  <c r="K16" i="4" l="1"/>
  <c r="K17" i="4" s="1"/>
  <c r="K18" i="4" l="1"/>
  <c r="L17" i="4" s="1"/>
  <c r="L15" i="4"/>
  <c r="K20" i="4" l="1"/>
  <c r="K22" i="4" s="1"/>
  <c r="K19" i="4"/>
  <c r="L19" i="4" l="1"/>
  <c r="K23" i="4"/>
  <c r="L21" i="4"/>
  <c r="K24" i="4" l="1"/>
  <c r="K25" i="4" s="1"/>
  <c r="L23" i="4" l="1"/>
  <c r="K26" i="4"/>
  <c r="K27" i="4" s="1"/>
  <c r="K28" i="4" l="1"/>
  <c r="L25" i="4"/>
  <c r="K30" i="4" l="1"/>
  <c r="K31" i="4" s="1"/>
  <c r="K29" i="4"/>
  <c r="L27" i="4"/>
  <c r="L29" i="4" l="1"/>
  <c r="K32" i="4"/>
  <c r="K33" i="4" s="1"/>
  <c r="K34" i="4" l="1"/>
  <c r="K35" i="4" s="1"/>
  <c r="L31" i="4"/>
  <c r="K38" i="4" l="1"/>
  <c r="K39" i="4" s="1"/>
  <c r="K37" i="4"/>
  <c r="L33" i="4"/>
  <c r="L39" i="4" l="1"/>
  <c r="K40" i="4"/>
  <c r="K41" i="4" s="1"/>
  <c r="L37" i="4"/>
  <c r="K42" i="4" l="1"/>
  <c r="K43" i="4" l="1"/>
  <c r="L43" i="4" s="1"/>
  <c r="K44" i="4"/>
  <c r="K45" i="4" s="1"/>
  <c r="L41" i="4"/>
  <c r="L45" i="4" l="1"/>
  <c r="K46" i="4"/>
</calcChain>
</file>

<file path=xl/sharedStrings.xml><?xml version="1.0" encoding="utf-8"?>
<sst xmlns="http://schemas.openxmlformats.org/spreadsheetml/2006/main" count="1085" uniqueCount="451">
  <si>
    <t>№ команды</t>
  </si>
  <si>
    <t>Название команды</t>
  </si>
  <si>
    <t>Класс ПРО</t>
  </si>
  <si>
    <t>№ п/п</t>
  </si>
  <si>
    <t>Состав</t>
  </si>
  <si>
    <t>Капитан</t>
  </si>
  <si>
    <t>Наличие расписки</t>
  </si>
  <si>
    <t>Скидка</t>
  </si>
  <si>
    <t>Сумма взноса</t>
  </si>
  <si>
    <t>Карта Орши</t>
  </si>
  <si>
    <t>Язык материалов</t>
  </si>
  <si>
    <t>Рус/бел</t>
  </si>
  <si>
    <t>Колич. комплектов карт на команду</t>
  </si>
  <si>
    <t>Пол</t>
  </si>
  <si>
    <t>Год рожд</t>
  </si>
  <si>
    <t>Город, страна</t>
  </si>
  <si>
    <t>ИТОГО с команды</t>
  </si>
  <si>
    <t>Чей чип</t>
  </si>
  <si>
    <t>Номер чипа</t>
  </si>
  <si>
    <t>К</t>
  </si>
  <si>
    <t>101-1</t>
  </si>
  <si>
    <t>101-2</t>
  </si>
  <si>
    <t>102-1</t>
  </si>
  <si>
    <t>102-2</t>
  </si>
  <si>
    <t>103-1</t>
  </si>
  <si>
    <t>103-2</t>
  </si>
  <si>
    <t>104-1</t>
  </si>
  <si>
    <t>104-2</t>
  </si>
  <si>
    <t>105-1</t>
  </si>
  <si>
    <t>105-2</t>
  </si>
  <si>
    <t>Класс Любительский ПРО</t>
  </si>
  <si>
    <t>201-1</t>
  </si>
  <si>
    <t>202-2</t>
  </si>
  <si>
    <t>201-2</t>
  </si>
  <si>
    <t>202-1</t>
  </si>
  <si>
    <t>203-1</t>
  </si>
  <si>
    <t>203-2</t>
  </si>
  <si>
    <t>204-1</t>
  </si>
  <si>
    <t>204-2</t>
  </si>
  <si>
    <t>205-1</t>
  </si>
  <si>
    <t>205-2</t>
  </si>
  <si>
    <t>301-1</t>
  </si>
  <si>
    <t>301-2</t>
  </si>
  <si>
    <t>302-1</t>
  </si>
  <si>
    <t>302-2</t>
  </si>
  <si>
    <t>303-1</t>
  </si>
  <si>
    <t>303-2</t>
  </si>
  <si>
    <t>304-1</t>
  </si>
  <si>
    <t>304-2</t>
  </si>
  <si>
    <t>305-1</t>
  </si>
  <si>
    <t>305-2</t>
  </si>
  <si>
    <t>401-1</t>
  </si>
  <si>
    <t>402-2</t>
  </si>
  <si>
    <t>401-2</t>
  </si>
  <si>
    <t>402-1</t>
  </si>
  <si>
    <t>403-1</t>
  </si>
  <si>
    <t>403-2</t>
  </si>
  <si>
    <t>404-1</t>
  </si>
  <si>
    <t>404-2</t>
  </si>
  <si>
    <t>405-1</t>
  </si>
  <si>
    <t>405-2</t>
  </si>
  <si>
    <t>Наличие расписки за несовершеннолет</t>
  </si>
  <si>
    <t>Класс Любительский ВЕЛО</t>
  </si>
  <si>
    <t>Класс Любительский ТРЕК</t>
  </si>
  <si>
    <t>Класс ВЕЛО</t>
  </si>
  <si>
    <t>Класс ТРЕК</t>
  </si>
  <si>
    <t>Шалёныя вошы</t>
  </si>
  <si>
    <t>Амбружевич Гарий Геннадьевич</t>
  </si>
  <si>
    <t>Шуренков Вячеслав Александрович</t>
  </si>
  <si>
    <t>М</t>
  </si>
  <si>
    <t>Могилёв</t>
  </si>
  <si>
    <t>+</t>
  </si>
  <si>
    <t>1</t>
  </si>
  <si>
    <t>рус</t>
  </si>
  <si>
    <t>Дайнеко Илья Николаевич</t>
  </si>
  <si>
    <t>Дубовец Мария Андреевна</t>
  </si>
  <si>
    <t>Ж</t>
  </si>
  <si>
    <t>Борисов</t>
  </si>
  <si>
    <t>Рус</t>
  </si>
  <si>
    <t>Tip Top Team</t>
  </si>
  <si>
    <t>Талдыкин Андрей Вениаминович</t>
  </si>
  <si>
    <t>Горбач Сергей Михайлович</t>
  </si>
  <si>
    <t>Гомель</t>
  </si>
  <si>
    <t>26.BY</t>
  </si>
  <si>
    <t>Гуща Юрий Михайлович</t>
  </si>
  <si>
    <t>Киркицкий Евгений Николаевич</t>
  </si>
  <si>
    <t>Гродно</t>
  </si>
  <si>
    <t>СТАРЫЕ ДРОЖЖИ</t>
  </si>
  <si>
    <t>Лысенко Павел Васильевич</t>
  </si>
  <si>
    <t>Скрипко Александр Владимирович</t>
  </si>
  <si>
    <t>Малорита</t>
  </si>
  <si>
    <r>
      <t>Харитонов Иван Геннадьевич</t>
    </r>
    <r>
      <rPr>
        <sz val="9"/>
        <color theme="1"/>
        <rFont val="Calibri"/>
        <family val="2"/>
        <charset val="204"/>
        <scheme val="minor"/>
      </rPr>
      <t xml:space="preserve"> </t>
    </r>
  </si>
  <si>
    <t>Сиди дома</t>
  </si>
  <si>
    <r>
      <t>Глушков Александр Алексеевич</t>
    </r>
    <r>
      <rPr>
        <sz val="9"/>
        <color theme="1"/>
        <rFont val="Calibri"/>
        <family val="2"/>
        <charset val="204"/>
        <scheme val="minor"/>
      </rPr>
      <t xml:space="preserve"> </t>
    </r>
  </si>
  <si>
    <t>Минск</t>
  </si>
  <si>
    <t>Однозначно</t>
  </si>
  <si>
    <t>Kivi</t>
  </si>
  <si>
    <t>Подгурский Иван Вячеславович</t>
  </si>
  <si>
    <t>Шах Степан Николаевич</t>
  </si>
  <si>
    <t>1 на русском</t>
  </si>
  <si>
    <t>1 на белорусском</t>
  </si>
  <si>
    <t>СКИФ</t>
  </si>
  <si>
    <t>Культяпин Михаил Владимирович</t>
  </si>
  <si>
    <t xml:space="preserve">Ковырева Любовь Сергеевна </t>
  </si>
  <si>
    <t>Санкт-Петербург</t>
  </si>
  <si>
    <t xml:space="preserve">Левкович Дмитрий Валерьевич </t>
  </si>
  <si>
    <t xml:space="preserve">Киреева Екатерина Владимировна </t>
  </si>
  <si>
    <t>PROcubs</t>
  </si>
  <si>
    <t>Луцевич Евгений Зиновьевич</t>
  </si>
  <si>
    <t>Ветераны</t>
  </si>
  <si>
    <t>Меньков Сергей Петрович</t>
  </si>
  <si>
    <t>Магеллан</t>
  </si>
  <si>
    <t>Бендына Иван Евгеньевич</t>
  </si>
  <si>
    <t>Алай Павел Васильевич</t>
  </si>
  <si>
    <t>Фаниполь</t>
  </si>
  <si>
    <t>Красные другиЕ</t>
  </si>
  <si>
    <t>Дуван Дмитрий Александрович</t>
  </si>
  <si>
    <t>Гучек Виталий Валерьевич</t>
  </si>
  <si>
    <t>Безносик Елена Станиславовна</t>
  </si>
  <si>
    <t>Жукова Елизавета Игоревна</t>
  </si>
  <si>
    <t>ПБУ</t>
  </si>
  <si>
    <t>Семенник Михаил Михайлович</t>
  </si>
  <si>
    <t>Семенник Ольга Олеговна</t>
  </si>
  <si>
    <t>Витебск</t>
  </si>
  <si>
    <t>Зинкевич Алексей Андреевич</t>
  </si>
  <si>
    <t>Ботян Елена Анатольевна</t>
  </si>
  <si>
    <t>-</t>
  </si>
  <si>
    <t>Ехать!</t>
  </si>
  <si>
    <t>Матюхина Виктория Иосифовна</t>
  </si>
  <si>
    <t xml:space="preserve">Алифанов Александр Викторович </t>
  </si>
  <si>
    <t xml:space="preserve">Двое против ветра </t>
  </si>
  <si>
    <t>Непорожний Дмитрий Юрьевич</t>
  </si>
  <si>
    <t>Скочипец Роман Евгеньевич</t>
  </si>
  <si>
    <t>Украина</t>
  </si>
  <si>
    <t>GARMIN</t>
  </si>
  <si>
    <t>Шаршуков Михаил Юрьевич</t>
  </si>
  <si>
    <t>Bazinga!</t>
  </si>
  <si>
    <t>Минский р-н</t>
  </si>
  <si>
    <t>Кандауров Дмитрий Андреевич</t>
  </si>
  <si>
    <t>Старые дороги</t>
  </si>
  <si>
    <t>Парящие в небесах</t>
  </si>
  <si>
    <t>МИ-8</t>
  </si>
  <si>
    <t>206-1</t>
  </si>
  <si>
    <t>206-2</t>
  </si>
  <si>
    <t>Алкомультики</t>
  </si>
  <si>
    <t>Наумов Александр Олегович</t>
  </si>
  <si>
    <t>Пахолков Роман Вадимович</t>
  </si>
  <si>
    <t>106-1</t>
  </si>
  <si>
    <t>106-2</t>
  </si>
  <si>
    <t>МедВеДы team</t>
  </si>
  <si>
    <t>Лисовский Павел Викторович</t>
  </si>
  <si>
    <t>Шерышев Виктор Владимирович</t>
  </si>
  <si>
    <t>Барановичи</t>
  </si>
  <si>
    <t>Второе дыхание</t>
  </si>
  <si>
    <t>207-1</t>
  </si>
  <si>
    <t>207-2</t>
  </si>
  <si>
    <t>Меньшикова Наталья Олеговна</t>
  </si>
  <si>
    <t>Хинец Анна Ивановна</t>
  </si>
  <si>
    <t>Кобрин</t>
  </si>
  <si>
    <t>Боб и Сэнди</t>
  </si>
  <si>
    <t>208-1</t>
  </si>
  <si>
    <t>208-2</t>
  </si>
  <si>
    <t>Сапега Ольга Алексеевна</t>
  </si>
  <si>
    <t xml:space="preserve">Хрущев Евгений Викторович </t>
  </si>
  <si>
    <t>Велокома</t>
  </si>
  <si>
    <t>Журов Денис Юрьевич</t>
  </si>
  <si>
    <t>Бобров Юрий Леонидович</t>
  </si>
  <si>
    <t>Корнелюк Александр Александрович</t>
  </si>
  <si>
    <t>107-1</t>
  </si>
  <si>
    <t>107-2</t>
  </si>
  <si>
    <t>108-1</t>
  </si>
  <si>
    <t>108-2</t>
  </si>
  <si>
    <t>ЛОсоСЬ_</t>
  </si>
  <si>
    <t>Печёнов Георгий Георгиевич</t>
  </si>
  <si>
    <t>Жук Иван Константинович</t>
  </si>
  <si>
    <t>Копыльский р-н</t>
  </si>
  <si>
    <t>Дзержинский р-н</t>
  </si>
  <si>
    <t>ProFun</t>
  </si>
  <si>
    <t>Василевский Егор Николаевич</t>
  </si>
  <si>
    <t>Дорошко Дарья Сергеевна</t>
  </si>
  <si>
    <t>109-1</t>
  </si>
  <si>
    <t>109-2</t>
  </si>
  <si>
    <r>
      <t>Т-34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</si>
  <si>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Васильев Андрей Константинович</t>
  </si>
  <si>
    <t>Ковалев Александр Алексеевич</t>
  </si>
  <si>
    <t>Жодино</t>
  </si>
  <si>
    <t>Epic Fail</t>
  </si>
  <si>
    <t>406-1</t>
  </si>
  <si>
    <t>406-2</t>
  </si>
  <si>
    <t>Свитящук Дмитрий Андреевич</t>
  </si>
  <si>
    <t>Полшкова Юлия Вячеславовна</t>
  </si>
  <si>
    <t>Светлогорск</t>
  </si>
  <si>
    <t>ПАГОНЯ</t>
  </si>
  <si>
    <t>110-1</t>
  </si>
  <si>
    <t>110-2</t>
  </si>
  <si>
    <t>Карбанович Александр Игнатьевич</t>
  </si>
  <si>
    <t>Фисюк Алексей Юрьевич</t>
  </si>
  <si>
    <t>Жлобин</t>
  </si>
  <si>
    <t>Матрас-Пелотон</t>
  </si>
  <si>
    <t>Гончар Александр Иванович</t>
  </si>
  <si>
    <t>Верещако Наталья Александровна</t>
  </si>
  <si>
    <t>Спасюк Инесса Николаевна</t>
  </si>
  <si>
    <t>Бурим Виталий Васильевич</t>
  </si>
  <si>
    <t xml:space="preserve">Максименко Сергей Викторович </t>
  </si>
  <si>
    <t xml:space="preserve">Буян Александр Викторович </t>
  </si>
  <si>
    <t>Без разницы</t>
  </si>
  <si>
    <t>209-1</t>
  </si>
  <si>
    <t>209-2</t>
  </si>
  <si>
    <t>Малалетников Павел Евгеньевич</t>
  </si>
  <si>
    <t>Чуйкин Михаил Викторович</t>
  </si>
  <si>
    <t>210-1</t>
  </si>
  <si>
    <t>210-2</t>
  </si>
  <si>
    <t>extrimclub</t>
  </si>
  <si>
    <t>Титкина Дарья Евгеньевна</t>
  </si>
  <si>
    <t>Медведев Сергей Михайлович</t>
  </si>
  <si>
    <t xml:space="preserve">Рудников Владимир Александрович </t>
  </si>
  <si>
    <t>Мангусты</t>
  </si>
  <si>
    <t>211-1</t>
  </si>
  <si>
    <t>211-2</t>
  </si>
  <si>
    <t xml:space="preserve">Козариз Пётр Николаевич </t>
  </si>
  <si>
    <t>Пикирующий Ёж</t>
  </si>
  <si>
    <t>212-1</t>
  </si>
  <si>
    <t>212-2</t>
  </si>
  <si>
    <t>Матюшкин Дмитрий Викторович</t>
  </si>
  <si>
    <t>Юхно Юрий Игнатьевич</t>
  </si>
  <si>
    <t>Великие Чесноки</t>
  </si>
  <si>
    <t>111-1</t>
  </si>
  <si>
    <t>111-2</t>
  </si>
  <si>
    <t>Кочешков Дмитрий Николаевич</t>
  </si>
  <si>
    <t>Павлов Александр Юрьевич</t>
  </si>
  <si>
    <t>РФ, Псковская область</t>
  </si>
  <si>
    <t>Longus Lite</t>
  </si>
  <si>
    <t>Олесиюк Борис Богданович</t>
  </si>
  <si>
    <t>Хилько Елена Александровна</t>
  </si>
  <si>
    <t>Бел!!!!</t>
  </si>
  <si>
    <t>407-1</t>
  </si>
  <si>
    <t>407-2</t>
  </si>
  <si>
    <t>РискOff</t>
  </si>
  <si>
    <t>213-1</t>
  </si>
  <si>
    <t>213-2</t>
  </si>
  <si>
    <t>Макиша Иван Сергеевич</t>
  </si>
  <si>
    <t>Танасейчук Анна Алексеевна</t>
  </si>
  <si>
    <t xml:space="preserve">ТИКША </t>
  </si>
  <si>
    <t>Пономаренко Юрий Владимирович</t>
  </si>
  <si>
    <t>Дешук Сергей Сергеевич</t>
  </si>
  <si>
    <t>Дешук Ян Сергеевич</t>
  </si>
  <si>
    <t>Кунтыш Алексей Иванович</t>
  </si>
  <si>
    <t>Берестень Марина Александровна</t>
  </si>
  <si>
    <t>401-3</t>
  </si>
  <si>
    <t>401-4</t>
  </si>
  <si>
    <t>401-5</t>
  </si>
  <si>
    <t>Мозырские пироги</t>
  </si>
  <si>
    <t xml:space="preserve">Соболь Константин Владимирович </t>
  </si>
  <si>
    <t>Бричёнок Сергей_Иванович</t>
  </si>
  <si>
    <t>Мозырь</t>
  </si>
  <si>
    <t>Глуск</t>
  </si>
  <si>
    <t>Отчаянные домохозяйки</t>
  </si>
  <si>
    <t>214-1</t>
  </si>
  <si>
    <t>214-2</t>
  </si>
  <si>
    <t>Лебедев Александр Владимировч</t>
  </si>
  <si>
    <t>Борисевич Леонид Леонидович</t>
  </si>
  <si>
    <t>Square Wheels</t>
  </si>
  <si>
    <t>215-1</t>
  </si>
  <si>
    <t>215-2</t>
  </si>
  <si>
    <t>Саттаров Егений Андреевич</t>
  </si>
  <si>
    <t>Макаревич Антон Владимирович</t>
  </si>
  <si>
    <t>Шалёныя вершнікі</t>
  </si>
  <si>
    <t>216-1</t>
  </si>
  <si>
    <t>216-2</t>
  </si>
  <si>
    <t>Палітаў Ігар Ўладзіміравіч</t>
  </si>
  <si>
    <t>Чвей  Ўладзімір Ўладзіміравіч</t>
  </si>
  <si>
    <t>Беларускi!!!</t>
  </si>
  <si>
    <t>G-KROSS</t>
  </si>
  <si>
    <t>217-1</t>
  </si>
  <si>
    <t>217-2</t>
  </si>
  <si>
    <t>Васильченко Вадим Юрьевич</t>
  </si>
  <si>
    <t>Васильченко Юрий Сергеевич</t>
  </si>
  <si>
    <t>Орша</t>
  </si>
  <si>
    <t>не нужно</t>
  </si>
  <si>
    <t>Островский Андрей Юрьевич</t>
  </si>
  <si>
    <t>Осененко Василий Александрович</t>
  </si>
  <si>
    <t>Медвецкий Денис Анатольевич</t>
  </si>
  <si>
    <t>ДоехатьБы (дополнить расписку!!!)</t>
  </si>
  <si>
    <t>не требуется</t>
  </si>
  <si>
    <t>КОМПОТ</t>
  </si>
  <si>
    <t>Моргачев Андрей Валентинович</t>
  </si>
  <si>
    <t>Моргачева Александра Алексеевна</t>
  </si>
  <si>
    <t>Моргачев Сергей Павлович</t>
  </si>
  <si>
    <t>408-1</t>
  </si>
  <si>
    <t>408-2</t>
  </si>
  <si>
    <t>409-1</t>
  </si>
  <si>
    <t>409-2</t>
  </si>
  <si>
    <t>410-1</t>
  </si>
  <si>
    <t>410-2</t>
  </si>
  <si>
    <t>X-Ray</t>
  </si>
  <si>
    <t>Карусейчик Илья Леонидович</t>
  </si>
  <si>
    <t>Плодунов Захар Сергеевич</t>
  </si>
  <si>
    <t>Жеребицкий Валерий Вадимович</t>
  </si>
  <si>
    <t>Невыяздныя</t>
  </si>
  <si>
    <t>Пранович Иван Владимирович</t>
  </si>
  <si>
    <t>Емельянов Антон Александрович</t>
  </si>
  <si>
    <t xml:space="preserve">Никитин Дмитрий Юрьевич </t>
  </si>
  <si>
    <t>Шило Виталий Олегович</t>
  </si>
  <si>
    <t>411-1</t>
  </si>
  <si>
    <t>411-2</t>
  </si>
  <si>
    <t>Странники</t>
  </si>
  <si>
    <t>Вепрев Константин Сергеевич</t>
  </si>
  <si>
    <t>Боровец Ольга Игоревна</t>
  </si>
  <si>
    <t>Лепель</t>
  </si>
  <si>
    <t>412-1</t>
  </si>
  <si>
    <t>412-2</t>
  </si>
  <si>
    <t>413-1</t>
  </si>
  <si>
    <t>413-2</t>
  </si>
  <si>
    <t>413-3</t>
  </si>
  <si>
    <t>414-2</t>
  </si>
  <si>
    <t>414-3</t>
  </si>
  <si>
    <t>«БАЛЛАСТ и СВЕТА»</t>
  </si>
  <si>
    <t>Ррлова Светлана Владимировна</t>
  </si>
  <si>
    <t>112-1</t>
  </si>
  <si>
    <t>112-2</t>
  </si>
  <si>
    <t>Жалезны Ровар</t>
  </si>
  <si>
    <t>Сенько Павел Станиславович</t>
  </si>
  <si>
    <t>Сапего Александр Сергеевич</t>
  </si>
  <si>
    <t>Беседин Михаил Сергеевич</t>
  </si>
  <si>
    <t>Молодечно</t>
  </si>
  <si>
    <t xml:space="preserve"> Молодечненск р-н</t>
  </si>
  <si>
    <t>414-1</t>
  </si>
  <si>
    <t>Пясецкий Павел Александрович</t>
  </si>
  <si>
    <t>Samurai</t>
  </si>
  <si>
    <t>218-1</t>
  </si>
  <si>
    <t>218-2</t>
  </si>
  <si>
    <t>Санько Дмитрий Михайлович</t>
  </si>
  <si>
    <t>Iшакi</t>
  </si>
  <si>
    <t>Харченко Денис Анатольевич</t>
  </si>
  <si>
    <t>Рудович Александр Геннадьевич</t>
  </si>
  <si>
    <t>Бел</t>
  </si>
  <si>
    <t>113-1</t>
  </si>
  <si>
    <t>113-2</t>
  </si>
  <si>
    <t>415-1</t>
  </si>
  <si>
    <t>415-2</t>
  </si>
  <si>
    <t>415-3</t>
  </si>
  <si>
    <t>Lost_</t>
  </si>
  <si>
    <t>Клауч Виктор Альбертович</t>
  </si>
  <si>
    <t>Драбович Екатерина Олеговна</t>
  </si>
  <si>
    <t>VIA</t>
  </si>
  <si>
    <t>Акушевич Виктор Сергеевич</t>
  </si>
  <si>
    <t>Бобруйск</t>
  </si>
  <si>
    <t>114-1</t>
  </si>
  <si>
    <t>114-2</t>
  </si>
  <si>
    <t xml:space="preserve">Марченко Андрей </t>
  </si>
  <si>
    <t>Easy Riders</t>
  </si>
  <si>
    <t>Торопов Алексей Дмитриевич</t>
  </si>
  <si>
    <t>Третьякова Мария Владимировна</t>
  </si>
  <si>
    <t>219-1</t>
  </si>
  <si>
    <t>219-2</t>
  </si>
  <si>
    <t>Сланы Ганібала</t>
  </si>
  <si>
    <t>Полойко Александр Владимирович</t>
  </si>
  <si>
    <t>Полойко Евгений Владимирович</t>
  </si>
  <si>
    <t>220-1</t>
  </si>
  <si>
    <t>220-2</t>
  </si>
  <si>
    <t>1. Шалёныя вошы</t>
  </si>
  <si>
    <t>2. 26.BY</t>
  </si>
  <si>
    <t>3. Магеллан</t>
  </si>
  <si>
    <t>4. Ехать!</t>
  </si>
  <si>
    <t>5. Bazinga!</t>
  </si>
  <si>
    <t>6. Алкомультики</t>
  </si>
  <si>
    <t>7. Второе дыхание</t>
  </si>
  <si>
    <t>8. Боб и Сэнди</t>
  </si>
  <si>
    <t>9. Без разницы</t>
  </si>
  <si>
    <t>10. extrimclub</t>
  </si>
  <si>
    <t>11. Мангусты</t>
  </si>
  <si>
    <t>12. Пикирующий Ёж</t>
  </si>
  <si>
    <t>13. Отчаянные домохозяйки</t>
  </si>
  <si>
    <t>14. Square Wheels</t>
  </si>
  <si>
    <t>15. Шалёныя вершнікі</t>
  </si>
  <si>
    <t>16. G-KROSS</t>
  </si>
  <si>
    <t>17. Easy Riders</t>
  </si>
  <si>
    <t>18. Сланы Ганібала</t>
  </si>
  <si>
    <t>Олешкевич Александр Степанович</t>
  </si>
  <si>
    <t>Net47</t>
  </si>
  <si>
    <t>416-1</t>
  </si>
  <si>
    <t>416-2</t>
  </si>
  <si>
    <t>416-3</t>
  </si>
  <si>
    <t>Макаренко Марина Алекснадровна</t>
  </si>
  <si>
    <t>1 руcскbq</t>
  </si>
  <si>
    <t>1 беларускi</t>
  </si>
  <si>
    <t>Forest</t>
  </si>
  <si>
    <t xml:space="preserve">Шестаков Геннадий Михайлович  </t>
  </si>
  <si>
    <t>Забелова Юлия Валерьевна</t>
  </si>
  <si>
    <t>!!!!</t>
  </si>
  <si>
    <t>не надо</t>
  </si>
  <si>
    <t>Гранит</t>
  </si>
  <si>
    <t>Плеханенко Виктор Тимофеевич</t>
  </si>
  <si>
    <t>Бабицкая Елена Борисовна</t>
  </si>
  <si>
    <t>Магилёв</t>
  </si>
  <si>
    <t>Ахрамович Александр Владимирович</t>
  </si>
  <si>
    <t>Александрова Юлия Владимировна</t>
  </si>
  <si>
    <t>Боярчук Артур Анатольевич</t>
  </si>
  <si>
    <t>Chromium</t>
  </si>
  <si>
    <t>Ковальчук Сергей Брониславович</t>
  </si>
  <si>
    <t>”L”</t>
  </si>
  <si>
    <r>
      <t>Руденко Ольга Ярославовна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</si>
  <si>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Косач Дмитрий</t>
  </si>
  <si>
    <t>402-3</t>
  </si>
  <si>
    <t>ZX</t>
  </si>
  <si>
    <t>Утлик Максим Сергеевич</t>
  </si>
  <si>
    <t>Гавриленко Алексей Олегович</t>
  </si>
  <si>
    <t>417-1</t>
  </si>
  <si>
    <t>417-2</t>
  </si>
  <si>
    <t>417-3</t>
  </si>
  <si>
    <t>418-1</t>
  </si>
  <si>
    <t>418-2</t>
  </si>
  <si>
    <t>418-3</t>
  </si>
  <si>
    <t>419-1</t>
  </si>
  <si>
    <t>419-2</t>
  </si>
  <si>
    <t>419-3</t>
  </si>
  <si>
    <t>419-4</t>
  </si>
  <si>
    <t>СОБАКА_МИР_СПАСАКА</t>
  </si>
  <si>
    <t>Катонов_Василий_Васильевич</t>
  </si>
  <si>
    <t>Пинск</t>
  </si>
  <si>
    <t>Упартыя Trutni</t>
  </si>
  <si>
    <t>Дудко Владимир Александрович</t>
  </si>
  <si>
    <t>Липницкий Артур Леонидович</t>
  </si>
  <si>
    <t>221-1</t>
  </si>
  <si>
    <t>221-2</t>
  </si>
  <si>
    <t>ВЕЛОПОТАМЫ</t>
  </si>
  <si>
    <t>Балашенко Павел Анатольевич</t>
  </si>
  <si>
    <t>Балашенко Константин Анатольевич</t>
  </si>
  <si>
    <t>222-1</t>
  </si>
  <si>
    <t>222-2</t>
  </si>
  <si>
    <t>Педалисты_</t>
  </si>
  <si>
    <t>Артюх Андрей Олегович</t>
  </si>
  <si>
    <t>Борискевич Евгений Владимирович</t>
  </si>
  <si>
    <t>223-1</t>
  </si>
  <si>
    <t>223-2</t>
  </si>
  <si>
    <t>Прастора</t>
  </si>
  <si>
    <t>Копать Андрей Николаевич</t>
  </si>
  <si>
    <t>Дубовцев Денис</t>
  </si>
  <si>
    <t>волонтёр налибоки 2013</t>
  </si>
  <si>
    <t>115-1</t>
  </si>
  <si>
    <t>115-2</t>
  </si>
  <si>
    <t>Мазаник Руслан Александрович</t>
  </si>
  <si>
    <t>Омлет</t>
  </si>
  <si>
    <t>Лузан Елена Викторовна</t>
  </si>
  <si>
    <t>420-1</t>
  </si>
  <si>
    <t>420-2</t>
  </si>
  <si>
    <t>420-3</t>
  </si>
  <si>
    <t>420-4</t>
  </si>
  <si>
    <t>420-5</t>
  </si>
  <si>
    <t>420-6</t>
  </si>
  <si>
    <t>403-3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</si>
</sst>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8.5"/>
      <color rgb="FF00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7" fillId="0" borderId="0" xfId="0" applyFont="1"/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7" fillId="0" borderId="1" xfId="0" applyFont="1" applyBorder="1"/>
    <xf numFmtId="0" fontId="0" fillId="0" borderId="22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7" fillId="0" borderId="21" xfId="0" applyFont="1" applyBorder="1"/>
    <xf numFmtId="0" fontId="0" fillId="0" borderId="25" xfId="0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3" xfId="0" applyFont="1" applyBorder="1"/>
    <xf numFmtId="0" fontId="7" fillId="0" borderId="11" xfId="0" applyFont="1" applyBorder="1"/>
    <xf numFmtId="0" fontId="7" fillId="0" borderId="14" xfId="0" applyFont="1" applyBorder="1"/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9" fillId="0" borderId="21" xfId="0" applyFont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10" fillId="0" borderId="3" xfId="0" applyFont="1" applyBorder="1"/>
    <xf numFmtId="0" fontId="0" fillId="0" borderId="32" xfId="0" applyBorder="1" applyAlignment="1">
      <alignment horizontal="left" vertical="center" wrapText="1"/>
    </xf>
    <xf numFmtId="0" fontId="11" fillId="0" borderId="14" xfId="0" applyFont="1" applyBorder="1"/>
    <xf numFmtId="0" fontId="7" fillId="0" borderId="23" xfId="0" applyFont="1" applyBorder="1"/>
    <xf numFmtId="0" fontId="0" fillId="2" borderId="1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7" fillId="0" borderId="10" xfId="0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21" xfId="0" applyFont="1" applyBorder="1"/>
    <xf numFmtId="0" fontId="14" fillId="0" borderId="11" xfId="0" applyFont="1" applyBorder="1"/>
    <xf numFmtId="49" fontId="3" fillId="0" borderId="1" xfId="0" applyNumberFormat="1" applyFont="1" applyBorder="1" applyAlignment="1">
      <alignment wrapText="1" shrinkToFit="1"/>
    </xf>
    <xf numFmtId="49" fontId="3" fillId="0" borderId="21" xfId="0" applyNumberFormat="1" applyFont="1" applyBorder="1" applyAlignment="1">
      <alignment wrapText="1" shrinkToFit="1"/>
    </xf>
    <xf numFmtId="49" fontId="3" fillId="0" borderId="11" xfId="0" applyNumberFormat="1" applyFont="1" applyBorder="1" applyAlignment="1">
      <alignment wrapText="1" shrinkToFit="1"/>
    </xf>
    <xf numFmtId="0" fontId="0" fillId="0" borderId="3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9" fontId="3" fillId="0" borderId="22" xfId="0" applyNumberFormat="1" applyFont="1" applyBorder="1" applyAlignment="1">
      <alignment wrapText="1" shrinkToFit="1"/>
    </xf>
    <xf numFmtId="0" fontId="3" fillId="0" borderId="0" xfId="0" applyFont="1" applyBorder="1"/>
    <xf numFmtId="49" fontId="0" fillId="0" borderId="1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11" xfId="0" applyFont="1" applyBorder="1"/>
    <xf numFmtId="0" fontId="15" fillId="0" borderId="14" xfId="0" applyFont="1" applyBorder="1"/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9" fontId="3" fillId="0" borderId="14" xfId="0" applyNumberFormat="1" applyFont="1" applyBorder="1" applyAlignment="1">
      <alignment wrapText="1" shrinkToFit="1"/>
    </xf>
    <xf numFmtId="0" fontId="16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2" xfId="0" applyFont="1" applyBorder="1"/>
    <xf numFmtId="0" fontId="0" fillId="0" borderId="0" xfId="0" applyAlignment="1">
      <alignment horizontal="center" vertical="center" wrapText="1"/>
    </xf>
    <xf numFmtId="0" fontId="18" fillId="0" borderId="0" xfId="0" applyFont="1"/>
    <xf numFmtId="0" fontId="2" fillId="0" borderId="11" xfId="0" applyFont="1" applyBorder="1"/>
    <xf numFmtId="0" fontId="2" fillId="0" borderId="1" xfId="0" applyFont="1" applyBorder="1"/>
    <xf numFmtId="0" fontId="4" fillId="0" borderId="10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22" xfId="0" applyFont="1" applyBorder="1"/>
    <xf numFmtId="0" fontId="13" fillId="0" borderId="14" xfId="0" applyFont="1" applyBorder="1"/>
    <xf numFmtId="0" fontId="2" fillId="0" borderId="21" xfId="0" applyFont="1" applyBorder="1"/>
    <xf numFmtId="0" fontId="1" fillId="0" borderId="1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wrapText="1"/>
    </xf>
    <xf numFmtId="0" fontId="2" fillId="0" borderId="22" xfId="0" applyFont="1" applyBorder="1"/>
    <xf numFmtId="0" fontId="11" fillId="0" borderId="22" xfId="0" applyFont="1" applyBorder="1"/>
    <xf numFmtId="0" fontId="0" fillId="0" borderId="11" xfId="0" applyBorder="1" applyAlignment="1">
      <alignment horizontal="center" wrapText="1"/>
    </xf>
    <xf numFmtId="0" fontId="7" fillId="0" borderId="37" xfId="0" applyFont="1" applyBorder="1"/>
    <xf numFmtId="0" fontId="7" fillId="0" borderId="38" xfId="0" applyFont="1" applyBorder="1"/>
    <xf numFmtId="0" fontId="16" fillId="0" borderId="11" xfId="0" applyFont="1" applyBorder="1"/>
    <xf numFmtId="0" fontId="16" fillId="0" borderId="14" xfId="0" applyFont="1" applyBorder="1"/>
    <xf numFmtId="0" fontId="7" fillId="4" borderId="11" xfId="0" applyFont="1" applyFill="1" applyBorder="1"/>
    <xf numFmtId="0" fontId="21" fillId="4" borderId="0" xfId="0" applyFont="1" applyFill="1" applyAlignment="1">
      <alignment horizontal="left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1" fillId="4" borderId="19" xfId="0" applyFont="1" applyFill="1" applyBorder="1" applyAlignment="1">
      <alignment horizontal="left" vertical="center" wrapText="1"/>
    </xf>
    <xf numFmtId="0" fontId="7" fillId="0" borderId="39" xfId="0" applyFont="1" applyBorder="1"/>
    <xf numFmtId="0" fontId="0" fillId="4" borderId="2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7" fillId="4" borderId="14" xfId="0" applyFont="1" applyFill="1" applyBorder="1"/>
    <xf numFmtId="0" fontId="0" fillId="4" borderId="19" xfId="0" applyFill="1" applyBorder="1" applyAlignment="1">
      <alignment horizontal="left" vertical="center" wrapText="1"/>
    </xf>
    <xf numFmtId="0" fontId="7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7" fillId="0" borderId="42" xfId="0" applyFont="1" applyBorder="1"/>
    <xf numFmtId="0" fontId="0" fillId="0" borderId="42" xfId="0" applyBorder="1" applyAlignment="1">
      <alignment horizontal="center" vertical="center" wrapText="1"/>
    </xf>
    <xf numFmtId="0" fontId="0" fillId="2" borderId="42" xfId="0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7" fillId="4" borderId="1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left" vertical="center" wrapText="1"/>
    </xf>
    <xf numFmtId="0" fontId="22" fillId="4" borderId="11" xfId="0" applyFont="1" applyFill="1" applyBorder="1"/>
    <xf numFmtId="0" fontId="21" fillId="4" borderId="18" xfId="0" applyFont="1" applyFill="1" applyBorder="1" applyAlignment="1">
      <alignment horizontal="left" vertical="center" wrapText="1"/>
    </xf>
    <xf numFmtId="0" fontId="21" fillId="4" borderId="34" xfId="0" applyFont="1" applyFill="1" applyBorder="1" applyAlignment="1">
      <alignment horizontal="left" vertical="center" wrapText="1"/>
    </xf>
    <xf numFmtId="9" fontId="0" fillId="0" borderId="15" xfId="0" applyNumberFormat="1" applyBorder="1" applyAlignment="1">
      <alignment vertical="center" wrapText="1"/>
    </xf>
    <xf numFmtId="9" fontId="0" fillId="0" borderId="12" xfId="0" applyNumberFormat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0" fontId="7" fillId="4" borderId="1" xfId="0" applyFont="1" applyFill="1" applyBorder="1"/>
    <xf numFmtId="0" fontId="0" fillId="4" borderId="1" xfId="0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2" xfId="0" applyFont="1" applyFill="1" applyBorder="1"/>
    <xf numFmtId="0" fontId="0" fillId="4" borderId="2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/>
    <xf numFmtId="0" fontId="0" fillId="4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topLeftCell="A6" zoomScaleNormal="100" workbookViewId="0">
      <selection activeCell="D44" sqref="D44"/>
    </sheetView>
  </sheetViews>
  <sheetFormatPr defaultRowHeight="15" x14ac:dyDescent="0.25"/>
  <cols>
    <col min="1" max="2" width="9.140625" style="1"/>
    <col min="3" max="3" width="19" style="106" customWidth="1"/>
    <col min="4" max="4" width="33.5703125" style="1" customWidth="1"/>
    <col min="5" max="7" width="9.140625" style="1"/>
    <col min="8" max="8" width="17" style="1" customWidth="1"/>
    <col min="9" max="9" width="13" style="1" customWidth="1"/>
    <col min="10" max="12" width="13.42578125" style="1" customWidth="1"/>
    <col min="13" max="13" width="12.5703125" style="1" customWidth="1"/>
    <col min="14" max="14" width="13.7109375" style="1" customWidth="1"/>
    <col min="15" max="15" width="25.7109375" style="1" customWidth="1"/>
    <col min="16" max="16" width="11.85546875" style="1" customWidth="1"/>
    <col min="17" max="17" width="12.85546875" style="1" customWidth="1"/>
    <col min="18" max="16384" width="9.140625" style="1"/>
  </cols>
  <sheetData>
    <row r="2" spans="1:17" ht="18.75" x14ac:dyDescent="0.25">
      <c r="D2" s="2" t="s">
        <v>2</v>
      </c>
    </row>
    <row r="4" spans="1:17" ht="15.75" thickBot="1" x14ac:dyDescent="0.3"/>
    <row r="5" spans="1:17" ht="45.75" thickBot="1" x14ac:dyDescent="0.3">
      <c r="A5" s="20" t="s">
        <v>3</v>
      </c>
      <c r="B5" s="21" t="s">
        <v>0</v>
      </c>
      <c r="C5" s="110" t="s">
        <v>1</v>
      </c>
      <c r="D5" s="21" t="s">
        <v>4</v>
      </c>
      <c r="E5" s="21" t="s">
        <v>5</v>
      </c>
      <c r="F5" s="21" t="s">
        <v>13</v>
      </c>
      <c r="G5" s="21" t="s">
        <v>14</v>
      </c>
      <c r="H5" s="21" t="s">
        <v>15</v>
      </c>
      <c r="I5" s="21" t="s">
        <v>6</v>
      </c>
      <c r="J5" s="21" t="s">
        <v>7</v>
      </c>
      <c r="K5" s="21" t="s">
        <v>8</v>
      </c>
      <c r="L5" s="22" t="s">
        <v>16</v>
      </c>
      <c r="M5" s="21" t="s">
        <v>9</v>
      </c>
      <c r="N5" s="21" t="s">
        <v>10</v>
      </c>
      <c r="O5" s="21" t="s">
        <v>12</v>
      </c>
      <c r="P5" s="23" t="s">
        <v>17</v>
      </c>
      <c r="Q5" s="24" t="s">
        <v>18</v>
      </c>
    </row>
    <row r="6" spans="1:17" ht="15.75" thickBot="1" x14ac:dyDescent="0.3">
      <c r="A6" s="26"/>
      <c r="B6" s="25"/>
      <c r="C6" s="11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7"/>
    </row>
    <row r="7" spans="1:17" ht="19.5" customHeight="1" thickBot="1" x14ac:dyDescent="0.3">
      <c r="A7" s="4">
        <v>1</v>
      </c>
      <c r="B7" s="11" t="s">
        <v>20</v>
      </c>
      <c r="C7" s="159" t="s">
        <v>79</v>
      </c>
      <c r="D7" s="11" t="s">
        <v>80</v>
      </c>
      <c r="E7" s="11" t="s">
        <v>19</v>
      </c>
      <c r="F7" s="11" t="s">
        <v>69</v>
      </c>
      <c r="G7" s="34">
        <v>1973</v>
      </c>
      <c r="H7" s="11" t="s">
        <v>82</v>
      </c>
      <c r="I7" s="28" t="s">
        <v>71</v>
      </c>
      <c r="J7" s="11"/>
      <c r="K7" s="12">
        <v>140000</v>
      </c>
      <c r="L7" s="8">
        <f>K7+K8</f>
        <v>280000</v>
      </c>
      <c r="M7" s="28" t="s">
        <v>72</v>
      </c>
      <c r="N7" s="5" t="s">
        <v>78</v>
      </c>
      <c r="O7" s="16">
        <v>2</v>
      </c>
      <c r="P7" s="11"/>
      <c r="Q7" s="18"/>
    </row>
    <row r="8" spans="1:17" ht="15.75" thickBot="1" x14ac:dyDescent="0.3">
      <c r="A8" s="6">
        <f>A7+1</f>
        <v>2</v>
      </c>
      <c r="B8" s="14" t="s">
        <v>21</v>
      </c>
      <c r="C8" s="160"/>
      <c r="D8" s="11" t="s">
        <v>81</v>
      </c>
      <c r="E8" s="14"/>
      <c r="F8" s="14" t="s">
        <v>69</v>
      </c>
      <c r="G8" s="34">
        <v>1978</v>
      </c>
      <c r="H8" s="14" t="s">
        <v>82</v>
      </c>
      <c r="I8" s="14" t="s">
        <v>71</v>
      </c>
      <c r="J8" s="14"/>
      <c r="K8" s="15">
        <v>140000</v>
      </c>
      <c r="L8" s="9"/>
      <c r="M8" s="13"/>
      <c r="N8" s="7"/>
      <c r="O8" s="17"/>
      <c r="P8" s="14"/>
      <c r="Q8" s="19"/>
    </row>
    <row r="9" spans="1:17" ht="16.5" thickBot="1" x14ac:dyDescent="0.3">
      <c r="A9" s="6">
        <f t="shared" ref="A9:A36" si="0">A8+1</f>
        <v>3</v>
      </c>
      <c r="B9" s="11" t="s">
        <v>22</v>
      </c>
      <c r="C9" s="159" t="s">
        <v>96</v>
      </c>
      <c r="D9" s="11" t="s">
        <v>97</v>
      </c>
      <c r="E9" s="11" t="s">
        <v>19</v>
      </c>
      <c r="F9" s="11" t="s">
        <v>69</v>
      </c>
      <c r="G9" s="35">
        <v>1980</v>
      </c>
      <c r="H9" s="11" t="s">
        <v>94</v>
      </c>
      <c r="I9" s="11" t="s">
        <v>71</v>
      </c>
      <c r="J9" s="11"/>
      <c r="K9" s="12">
        <f>K7</f>
        <v>140000</v>
      </c>
      <c r="L9" s="8">
        <f>K9+K10</f>
        <v>280000</v>
      </c>
      <c r="M9" s="10">
        <v>1</v>
      </c>
      <c r="N9" s="5" t="s">
        <v>11</v>
      </c>
      <c r="O9" s="16" t="s">
        <v>99</v>
      </c>
      <c r="P9" s="11"/>
      <c r="Q9" s="18"/>
    </row>
    <row r="10" spans="1:17" ht="16.5" customHeight="1" thickBot="1" x14ac:dyDescent="0.3">
      <c r="A10" s="6">
        <f t="shared" si="0"/>
        <v>4</v>
      </c>
      <c r="B10" s="14" t="s">
        <v>23</v>
      </c>
      <c r="C10" s="160"/>
      <c r="D10" s="11" t="s">
        <v>98</v>
      </c>
      <c r="E10" s="14"/>
      <c r="F10" s="14" t="s">
        <v>69</v>
      </c>
      <c r="G10" s="36">
        <v>1979</v>
      </c>
      <c r="H10" s="11" t="s">
        <v>94</v>
      </c>
      <c r="I10" s="14" t="s">
        <v>71</v>
      </c>
      <c r="J10" s="14"/>
      <c r="K10" s="15">
        <f t="shared" ref="K10:K16" si="1">K9</f>
        <v>140000</v>
      </c>
      <c r="L10" s="9"/>
      <c r="M10" s="13"/>
      <c r="N10" s="7"/>
      <c r="O10" s="17" t="s">
        <v>100</v>
      </c>
      <c r="P10" s="14"/>
      <c r="Q10" s="19"/>
    </row>
    <row r="11" spans="1:17" ht="13.5" customHeight="1" thickBot="1" x14ac:dyDescent="0.3">
      <c r="A11" s="6">
        <f t="shared" si="0"/>
        <v>5</v>
      </c>
      <c r="B11" s="11" t="s">
        <v>24</v>
      </c>
      <c r="C11" s="156" t="s">
        <v>107</v>
      </c>
      <c r="D11" s="11" t="s">
        <v>105</v>
      </c>
      <c r="E11" s="11" t="s">
        <v>19</v>
      </c>
      <c r="F11" s="11" t="s">
        <v>69</v>
      </c>
      <c r="G11" s="35">
        <v>1986</v>
      </c>
      <c r="H11" s="11" t="s">
        <v>94</v>
      </c>
      <c r="I11" s="11" t="s">
        <v>71</v>
      </c>
      <c r="J11" s="11"/>
      <c r="K11" s="12">
        <f t="shared" si="1"/>
        <v>140000</v>
      </c>
      <c r="L11" s="8">
        <f>K11+K12</f>
        <v>280000</v>
      </c>
      <c r="M11" s="10">
        <v>1</v>
      </c>
      <c r="N11" s="5" t="s">
        <v>78</v>
      </c>
      <c r="O11" s="16">
        <v>2</v>
      </c>
      <c r="P11" s="11"/>
      <c r="Q11" s="18"/>
    </row>
    <row r="12" spans="1:17" ht="13.5" customHeight="1" thickBot="1" x14ac:dyDescent="0.3">
      <c r="A12" s="6">
        <f t="shared" si="0"/>
        <v>6</v>
      </c>
      <c r="B12" s="14" t="s">
        <v>25</v>
      </c>
      <c r="C12" s="157"/>
      <c r="D12" s="11" t="s">
        <v>106</v>
      </c>
      <c r="E12" s="14"/>
      <c r="F12" s="14" t="s">
        <v>76</v>
      </c>
      <c r="G12" s="35">
        <v>1985</v>
      </c>
      <c r="H12" s="11" t="s">
        <v>94</v>
      </c>
      <c r="I12" s="14" t="s">
        <v>71</v>
      </c>
      <c r="J12" s="14"/>
      <c r="K12" s="15">
        <f t="shared" si="1"/>
        <v>140000</v>
      </c>
      <c r="L12" s="9"/>
      <c r="M12" s="13"/>
      <c r="N12" s="7"/>
      <c r="O12" s="17"/>
      <c r="P12" s="14"/>
      <c r="Q12" s="19"/>
    </row>
    <row r="13" spans="1:17" ht="16.5" thickBot="1" x14ac:dyDescent="0.3">
      <c r="A13" s="6">
        <f t="shared" si="0"/>
        <v>7</v>
      </c>
      <c r="B13" s="11" t="s">
        <v>26</v>
      </c>
      <c r="C13" s="156" t="s">
        <v>109</v>
      </c>
      <c r="D13" s="11" t="s">
        <v>108</v>
      </c>
      <c r="E13" s="11" t="s">
        <v>19</v>
      </c>
      <c r="F13" s="11" t="s">
        <v>69</v>
      </c>
      <c r="G13" s="35">
        <v>1964</v>
      </c>
      <c r="H13" s="11" t="s">
        <v>94</v>
      </c>
      <c r="I13" s="11" t="s">
        <v>71</v>
      </c>
      <c r="J13" s="11"/>
      <c r="K13" s="12">
        <f t="shared" si="1"/>
        <v>140000</v>
      </c>
      <c r="L13" s="8">
        <f>K13+K14</f>
        <v>280000</v>
      </c>
      <c r="M13" s="10">
        <v>2</v>
      </c>
      <c r="N13" s="5" t="s">
        <v>78</v>
      </c>
      <c r="O13" s="16">
        <v>2</v>
      </c>
      <c r="P13" s="11"/>
      <c r="Q13" s="18"/>
    </row>
    <row r="14" spans="1:17" ht="16.5" thickBot="1" x14ac:dyDescent="0.3">
      <c r="A14" s="6">
        <f t="shared" si="0"/>
        <v>8</v>
      </c>
      <c r="B14" s="31" t="s">
        <v>27</v>
      </c>
      <c r="C14" s="157"/>
      <c r="D14" s="10" t="s">
        <v>110</v>
      </c>
      <c r="E14" s="31"/>
      <c r="F14" s="31" t="s">
        <v>69</v>
      </c>
      <c r="G14" s="55">
        <v>1960</v>
      </c>
      <c r="H14" s="10" t="s">
        <v>94</v>
      </c>
      <c r="I14" s="31" t="s">
        <v>71</v>
      </c>
      <c r="J14" s="31"/>
      <c r="K14" s="44">
        <f t="shared" si="1"/>
        <v>140000</v>
      </c>
      <c r="L14" s="45"/>
      <c r="M14" s="38"/>
      <c r="N14" s="46"/>
      <c r="O14" s="47"/>
      <c r="P14" s="31"/>
      <c r="Q14" s="48"/>
    </row>
    <row r="15" spans="1:17" ht="16.5" thickBot="1" x14ac:dyDescent="0.3">
      <c r="A15" s="6">
        <f t="shared" si="0"/>
        <v>9</v>
      </c>
      <c r="B15" s="11" t="s">
        <v>28</v>
      </c>
      <c r="C15" s="156" t="s">
        <v>115</v>
      </c>
      <c r="D15" s="11" t="s">
        <v>116</v>
      </c>
      <c r="E15" s="11" t="s">
        <v>19</v>
      </c>
      <c r="F15" s="11" t="s">
        <v>69</v>
      </c>
      <c r="G15" s="58">
        <v>1985</v>
      </c>
      <c r="H15" s="11" t="s">
        <v>82</v>
      </c>
      <c r="I15" s="11" t="s">
        <v>71</v>
      </c>
      <c r="J15" s="11"/>
      <c r="K15" s="12">
        <f t="shared" si="1"/>
        <v>140000</v>
      </c>
      <c r="L15" s="8">
        <f>K15+K16</f>
        <v>280000</v>
      </c>
      <c r="M15" s="10">
        <v>1</v>
      </c>
      <c r="N15" s="5" t="s">
        <v>78</v>
      </c>
      <c r="O15" s="16">
        <v>2</v>
      </c>
      <c r="P15" s="11"/>
      <c r="Q15" s="18"/>
    </row>
    <row r="16" spans="1:17" ht="16.5" thickBot="1" x14ac:dyDescent="0.3">
      <c r="A16" s="6">
        <f t="shared" si="0"/>
        <v>10</v>
      </c>
      <c r="B16" s="14" t="s">
        <v>29</v>
      </c>
      <c r="C16" s="157"/>
      <c r="D16" s="59" t="s">
        <v>117</v>
      </c>
      <c r="E16" s="14"/>
      <c r="F16" s="14" t="s">
        <v>69</v>
      </c>
      <c r="G16" s="60">
        <v>1984</v>
      </c>
      <c r="H16" s="59" t="s">
        <v>94</v>
      </c>
      <c r="I16" s="14" t="s">
        <v>71</v>
      </c>
      <c r="J16" s="14"/>
      <c r="K16" s="15">
        <f t="shared" si="1"/>
        <v>140000</v>
      </c>
      <c r="L16" s="9"/>
      <c r="M16" s="13"/>
      <c r="N16" s="7"/>
      <c r="O16" s="17"/>
      <c r="P16" s="14"/>
      <c r="Q16" s="19"/>
    </row>
    <row r="17" spans="1:17" ht="15.75" thickBot="1" x14ac:dyDescent="0.25">
      <c r="A17" s="6">
        <f t="shared" si="0"/>
        <v>11</v>
      </c>
      <c r="B17" s="11" t="s">
        <v>147</v>
      </c>
      <c r="C17" s="156" t="s">
        <v>149</v>
      </c>
      <c r="D17" s="50" t="s">
        <v>150</v>
      </c>
      <c r="E17" s="11" t="s">
        <v>19</v>
      </c>
      <c r="F17" s="11" t="s">
        <v>69</v>
      </c>
      <c r="G17" s="40">
        <v>1986</v>
      </c>
      <c r="H17" s="11" t="s">
        <v>137</v>
      </c>
      <c r="I17" s="11" t="s">
        <v>71</v>
      </c>
      <c r="J17" s="11"/>
      <c r="K17" s="11">
        <v>0</v>
      </c>
      <c r="L17" s="56">
        <v>0</v>
      </c>
      <c r="M17" s="11">
        <v>1</v>
      </c>
      <c r="N17" s="5" t="s">
        <v>78</v>
      </c>
      <c r="O17" s="11">
        <v>2</v>
      </c>
      <c r="P17" s="61">
        <v>250513</v>
      </c>
      <c r="Q17" s="18"/>
    </row>
    <row r="18" spans="1:17" ht="15.75" thickBot="1" x14ac:dyDescent="0.25">
      <c r="A18" s="6">
        <f t="shared" si="0"/>
        <v>12</v>
      </c>
      <c r="B18" s="31" t="s">
        <v>148</v>
      </c>
      <c r="C18" s="157"/>
      <c r="D18" s="43" t="s">
        <v>151</v>
      </c>
      <c r="E18" s="31"/>
      <c r="F18" s="31" t="s">
        <v>69</v>
      </c>
      <c r="G18" s="49">
        <v>1978</v>
      </c>
      <c r="H18" s="31" t="s">
        <v>152</v>
      </c>
      <c r="I18" s="31" t="s">
        <v>71</v>
      </c>
      <c r="J18" s="31"/>
      <c r="K18" s="31">
        <v>0</v>
      </c>
      <c r="L18" s="69"/>
      <c r="M18" s="31"/>
      <c r="N18" s="31"/>
      <c r="O18" s="31"/>
      <c r="P18" s="31"/>
      <c r="Q18" s="48"/>
    </row>
    <row r="19" spans="1:17" ht="15" customHeight="1" thickBot="1" x14ac:dyDescent="0.25">
      <c r="A19" s="6">
        <f t="shared" si="0"/>
        <v>13</v>
      </c>
      <c r="B19" s="11" t="s">
        <v>168</v>
      </c>
      <c r="C19" s="156" t="s">
        <v>172</v>
      </c>
      <c r="D19" s="51" t="s">
        <v>173</v>
      </c>
      <c r="E19" s="11" t="s">
        <v>19</v>
      </c>
      <c r="F19" s="11" t="s">
        <v>69</v>
      </c>
      <c r="G19" s="73">
        <v>1975</v>
      </c>
      <c r="H19" s="11" t="s">
        <v>175</v>
      </c>
      <c r="I19" s="11" t="s">
        <v>71</v>
      </c>
      <c r="J19" s="11"/>
      <c r="K19" s="11">
        <f>K16</f>
        <v>140000</v>
      </c>
      <c r="L19" s="56">
        <f>K19+K20</f>
        <v>280000</v>
      </c>
      <c r="M19" s="11">
        <v>2</v>
      </c>
      <c r="N19" s="11" t="s">
        <v>78</v>
      </c>
      <c r="O19" s="11">
        <v>2</v>
      </c>
      <c r="P19" s="11"/>
      <c r="Q19" s="18"/>
    </row>
    <row r="20" spans="1:17" ht="16.5" thickBot="1" x14ac:dyDescent="0.25">
      <c r="A20" s="6">
        <f t="shared" si="0"/>
        <v>14</v>
      </c>
      <c r="B20" s="14" t="s">
        <v>169</v>
      </c>
      <c r="C20" s="157"/>
      <c r="D20" s="52" t="s">
        <v>174</v>
      </c>
      <c r="E20" s="14"/>
      <c r="F20" s="14" t="s">
        <v>69</v>
      </c>
      <c r="G20" s="74">
        <v>1973</v>
      </c>
      <c r="H20" s="14" t="s">
        <v>176</v>
      </c>
      <c r="I20" s="14" t="s">
        <v>71</v>
      </c>
      <c r="J20" s="14"/>
      <c r="K20" s="14">
        <f>K16</f>
        <v>140000</v>
      </c>
      <c r="L20" s="57"/>
      <c r="M20" s="14"/>
      <c r="N20" s="14"/>
      <c r="O20" s="14"/>
      <c r="P20" s="14"/>
      <c r="Q20" s="19"/>
    </row>
    <row r="21" spans="1:17" ht="16.5" thickBot="1" x14ac:dyDescent="0.25">
      <c r="A21" s="6">
        <f t="shared" si="0"/>
        <v>15</v>
      </c>
      <c r="B21" s="33" t="s">
        <v>170</v>
      </c>
      <c r="C21" s="156" t="s">
        <v>177</v>
      </c>
      <c r="D21" s="64" t="s">
        <v>178</v>
      </c>
      <c r="E21" s="33" t="s">
        <v>19</v>
      </c>
      <c r="F21" s="33" t="s">
        <v>69</v>
      </c>
      <c r="G21" s="75">
        <v>1989</v>
      </c>
      <c r="H21" s="33" t="s">
        <v>94</v>
      </c>
      <c r="I21" s="33" t="s">
        <v>71</v>
      </c>
      <c r="J21" s="33"/>
      <c r="K21" s="33">
        <f>K20</f>
        <v>140000</v>
      </c>
      <c r="L21" s="68">
        <f>K21+K22</f>
        <v>280000</v>
      </c>
      <c r="M21" s="33">
        <v>1</v>
      </c>
      <c r="N21" s="33" t="s">
        <v>78</v>
      </c>
      <c r="O21" s="33">
        <v>2</v>
      </c>
      <c r="P21" s="33"/>
      <c r="Q21" s="71"/>
    </row>
    <row r="22" spans="1:17" ht="16.5" thickBot="1" x14ac:dyDescent="0.25">
      <c r="A22" s="6">
        <f t="shared" si="0"/>
        <v>16</v>
      </c>
      <c r="B22" s="31" t="s">
        <v>171</v>
      </c>
      <c r="C22" s="157"/>
      <c r="D22" s="43" t="s">
        <v>179</v>
      </c>
      <c r="E22" s="31"/>
      <c r="F22" s="31" t="s">
        <v>76</v>
      </c>
      <c r="G22" s="76">
        <v>1989</v>
      </c>
      <c r="H22" s="31" t="s">
        <v>94</v>
      </c>
      <c r="I22" s="31" t="s">
        <v>71</v>
      </c>
      <c r="J22" s="31"/>
      <c r="K22" s="31">
        <f>+K21</f>
        <v>140000</v>
      </c>
      <c r="L22" s="69"/>
      <c r="M22" s="31"/>
      <c r="N22" s="31"/>
      <c r="O22" s="31"/>
      <c r="P22" s="31"/>
      <c r="Q22" s="48"/>
    </row>
    <row r="23" spans="1:17" ht="16.5" thickBot="1" x14ac:dyDescent="0.3">
      <c r="A23" s="6">
        <f t="shared" si="0"/>
        <v>17</v>
      </c>
      <c r="B23" s="11" t="s">
        <v>180</v>
      </c>
      <c r="C23" s="156" t="s">
        <v>182</v>
      </c>
      <c r="D23" s="72" t="s">
        <v>183</v>
      </c>
      <c r="E23" s="11" t="s">
        <v>19</v>
      </c>
      <c r="F23" s="11" t="s">
        <v>69</v>
      </c>
      <c r="G23" s="73">
        <v>1990</v>
      </c>
      <c r="H23" s="77" t="s">
        <v>123</v>
      </c>
      <c r="I23" s="11" t="s">
        <v>71</v>
      </c>
      <c r="J23" s="11"/>
      <c r="K23" s="11">
        <f>K22</f>
        <v>140000</v>
      </c>
      <c r="L23" s="56">
        <f>K23+K24</f>
        <v>280000</v>
      </c>
      <c r="M23" s="11">
        <v>1</v>
      </c>
      <c r="N23" s="11" t="s">
        <v>78</v>
      </c>
      <c r="O23" s="11">
        <v>2</v>
      </c>
      <c r="P23" s="11"/>
      <c r="Q23" s="18"/>
    </row>
    <row r="24" spans="1:17" ht="16.5" thickBot="1" x14ac:dyDescent="0.3">
      <c r="A24" s="42">
        <f t="shared" si="0"/>
        <v>18</v>
      </c>
      <c r="B24" s="31" t="s">
        <v>181</v>
      </c>
      <c r="C24" s="158"/>
      <c r="D24" s="43" t="s">
        <v>184</v>
      </c>
      <c r="E24" s="31"/>
      <c r="F24" s="31" t="s">
        <v>69</v>
      </c>
      <c r="G24" s="76">
        <v>1990</v>
      </c>
      <c r="H24" s="78" t="s">
        <v>185</v>
      </c>
      <c r="I24" s="31" t="s">
        <v>71</v>
      </c>
      <c r="J24" s="31"/>
      <c r="K24" s="31">
        <f>+K23</f>
        <v>140000</v>
      </c>
      <c r="L24" s="69"/>
      <c r="M24" s="31"/>
      <c r="N24" s="31"/>
      <c r="O24" s="31"/>
      <c r="P24" s="31"/>
      <c r="Q24" s="48"/>
    </row>
    <row r="25" spans="1:17" ht="15.75" x14ac:dyDescent="0.2">
      <c r="A25" s="53">
        <f t="shared" si="0"/>
        <v>19</v>
      </c>
      <c r="B25" s="11" t="s">
        <v>193</v>
      </c>
      <c r="C25" s="167" t="s">
        <v>192</v>
      </c>
      <c r="D25" s="51" t="s">
        <v>195</v>
      </c>
      <c r="E25" s="11" t="s">
        <v>19</v>
      </c>
      <c r="F25" s="11" t="s">
        <v>69</v>
      </c>
      <c r="G25" s="73">
        <v>1969</v>
      </c>
      <c r="H25" s="11" t="s">
        <v>94</v>
      </c>
      <c r="I25" s="11" t="s">
        <v>71</v>
      </c>
      <c r="J25" s="11"/>
      <c r="K25" s="11">
        <f t="shared" ref="K25:K30" si="2">K24</f>
        <v>140000</v>
      </c>
      <c r="L25" s="56">
        <f>K25+K26</f>
        <v>280000</v>
      </c>
      <c r="M25" s="11">
        <v>1</v>
      </c>
      <c r="N25" s="11" t="s">
        <v>11</v>
      </c>
      <c r="O25" s="11" t="s">
        <v>99</v>
      </c>
      <c r="P25" s="79">
        <v>682133</v>
      </c>
      <c r="Q25" s="18"/>
    </row>
    <row r="26" spans="1:17" ht="16.5" thickBot="1" x14ac:dyDescent="0.3">
      <c r="A26" s="54">
        <f t="shared" si="0"/>
        <v>20</v>
      </c>
      <c r="B26" s="14" t="s">
        <v>194</v>
      </c>
      <c r="C26" s="168"/>
      <c r="D26" s="52" t="s">
        <v>196</v>
      </c>
      <c r="E26" s="14"/>
      <c r="F26" s="14" t="s">
        <v>69</v>
      </c>
      <c r="G26" s="74">
        <v>1988</v>
      </c>
      <c r="H26" s="115" t="s">
        <v>197</v>
      </c>
      <c r="I26" s="14" t="s">
        <v>71</v>
      </c>
      <c r="J26" s="14"/>
      <c r="K26" s="14">
        <f t="shared" si="2"/>
        <v>140000</v>
      </c>
      <c r="L26" s="57"/>
      <c r="M26" s="14"/>
      <c r="N26" s="14"/>
      <c r="O26" s="14" t="s">
        <v>100</v>
      </c>
      <c r="P26" s="14"/>
      <c r="Q26" s="19"/>
    </row>
    <row r="27" spans="1:17" ht="35.25" customHeight="1" x14ac:dyDescent="0.2">
      <c r="A27" s="70">
        <f t="shared" si="0"/>
        <v>21</v>
      </c>
      <c r="B27" s="33" t="s">
        <v>226</v>
      </c>
      <c r="C27" s="161" t="s">
        <v>225</v>
      </c>
      <c r="D27" s="105" t="s">
        <v>228</v>
      </c>
      <c r="E27" s="33" t="s">
        <v>19</v>
      </c>
      <c r="F27" s="33" t="s">
        <v>69</v>
      </c>
      <c r="G27" s="33">
        <v>1987</v>
      </c>
      <c r="H27" s="33" t="s">
        <v>230</v>
      </c>
      <c r="I27" s="33" t="s">
        <v>71</v>
      </c>
      <c r="J27" s="33"/>
      <c r="K27" s="33">
        <f t="shared" si="2"/>
        <v>140000</v>
      </c>
      <c r="L27" s="68">
        <f>K27+K28</f>
        <v>280000</v>
      </c>
      <c r="M27" s="33">
        <v>1</v>
      </c>
      <c r="N27" s="33" t="s">
        <v>78</v>
      </c>
      <c r="O27" s="33">
        <v>2</v>
      </c>
      <c r="P27" s="33"/>
      <c r="Q27" s="71"/>
    </row>
    <row r="28" spans="1:17" ht="27.75" customHeight="1" thickBot="1" x14ac:dyDescent="0.25">
      <c r="A28" s="54">
        <f t="shared" si="0"/>
        <v>22</v>
      </c>
      <c r="B28" s="14" t="s">
        <v>227</v>
      </c>
      <c r="C28" s="164"/>
      <c r="D28" s="52" t="s">
        <v>229</v>
      </c>
      <c r="E28" s="14"/>
      <c r="F28" s="14" t="s">
        <v>69</v>
      </c>
      <c r="G28" s="14">
        <v>1981</v>
      </c>
      <c r="H28" s="14" t="s">
        <v>230</v>
      </c>
      <c r="I28" s="14" t="s">
        <v>71</v>
      </c>
      <c r="J28" s="14"/>
      <c r="K28" s="14">
        <f t="shared" si="2"/>
        <v>140000</v>
      </c>
      <c r="L28" s="57"/>
      <c r="M28" s="14"/>
      <c r="N28" s="14"/>
      <c r="O28" s="14"/>
      <c r="P28" s="14"/>
      <c r="Q28" s="19"/>
    </row>
    <row r="29" spans="1:17" x14ac:dyDescent="0.2">
      <c r="A29" s="70">
        <f t="shared" si="0"/>
        <v>23</v>
      </c>
      <c r="B29" s="33" t="s">
        <v>318</v>
      </c>
      <c r="C29" s="161" t="s">
        <v>316</v>
      </c>
      <c r="D29" s="33" t="s">
        <v>317</v>
      </c>
      <c r="E29" s="33" t="s">
        <v>19</v>
      </c>
      <c r="F29" s="33" t="s">
        <v>76</v>
      </c>
      <c r="G29" s="33">
        <v>1983</v>
      </c>
      <c r="H29" s="33" t="s">
        <v>94</v>
      </c>
      <c r="I29" s="33" t="s">
        <v>71</v>
      </c>
      <c r="J29" s="33"/>
      <c r="K29" s="33">
        <f t="shared" si="2"/>
        <v>140000</v>
      </c>
      <c r="L29" s="68">
        <f>K29+K30</f>
        <v>280000</v>
      </c>
      <c r="M29" s="33">
        <v>1</v>
      </c>
      <c r="N29" s="33" t="s">
        <v>11</v>
      </c>
      <c r="O29" s="33" t="s">
        <v>99</v>
      </c>
      <c r="P29" s="114">
        <v>1401257</v>
      </c>
      <c r="Q29" s="71"/>
    </row>
    <row r="30" spans="1:17" ht="15.75" thickBot="1" x14ac:dyDescent="0.3">
      <c r="A30" s="62">
        <f t="shared" si="0"/>
        <v>24</v>
      </c>
      <c r="B30" s="31" t="s">
        <v>319</v>
      </c>
      <c r="C30" s="162"/>
      <c r="D30" s="31"/>
      <c r="E30" s="31"/>
      <c r="F30" s="31"/>
      <c r="G30" s="31"/>
      <c r="H30" s="31"/>
      <c r="I30" s="31"/>
      <c r="J30" s="31"/>
      <c r="K30" s="31">
        <f t="shared" si="2"/>
        <v>140000</v>
      </c>
      <c r="L30" s="69"/>
      <c r="M30" s="31"/>
      <c r="N30" s="31"/>
      <c r="O30" s="31" t="s">
        <v>100</v>
      </c>
      <c r="P30" s="31"/>
      <c r="Q30" s="48"/>
    </row>
    <row r="31" spans="1:17" x14ac:dyDescent="0.2">
      <c r="A31" s="53">
        <f t="shared" si="0"/>
        <v>25</v>
      </c>
      <c r="B31" s="11" t="s">
        <v>336</v>
      </c>
      <c r="C31" s="163" t="s">
        <v>332</v>
      </c>
      <c r="D31" s="51" t="s">
        <v>333</v>
      </c>
      <c r="E31" s="11" t="s">
        <v>19</v>
      </c>
      <c r="F31" s="11" t="s">
        <v>69</v>
      </c>
      <c r="G31" s="11">
        <v>1990</v>
      </c>
      <c r="H31" s="11" t="s">
        <v>94</v>
      </c>
      <c r="I31" s="11" t="s">
        <v>71</v>
      </c>
      <c r="J31" s="11"/>
      <c r="K31" s="11">
        <f t="shared" ref="K31:K34" si="3">K30</f>
        <v>140000</v>
      </c>
      <c r="L31" s="11">
        <f>K31+K32</f>
        <v>280000</v>
      </c>
      <c r="M31" s="11">
        <v>1</v>
      </c>
      <c r="N31" s="11" t="s">
        <v>335</v>
      </c>
      <c r="O31" s="11">
        <v>2</v>
      </c>
      <c r="P31" s="11"/>
      <c r="Q31" s="18"/>
    </row>
    <row r="32" spans="1:17" ht="15.75" thickBot="1" x14ac:dyDescent="0.25">
      <c r="A32" s="54">
        <f t="shared" si="0"/>
        <v>26</v>
      </c>
      <c r="B32" s="14" t="s">
        <v>337</v>
      </c>
      <c r="C32" s="164"/>
      <c r="D32" s="52" t="s">
        <v>334</v>
      </c>
      <c r="E32" s="14"/>
      <c r="F32" s="14" t="s">
        <v>69</v>
      </c>
      <c r="G32" s="14">
        <v>1990</v>
      </c>
      <c r="H32" s="14" t="s">
        <v>94</v>
      </c>
      <c r="I32" s="14" t="s">
        <v>71</v>
      </c>
      <c r="J32" s="14"/>
      <c r="K32" s="14">
        <f t="shared" si="3"/>
        <v>140000</v>
      </c>
      <c r="L32" s="14"/>
      <c r="M32" s="14"/>
      <c r="N32" s="14"/>
      <c r="O32" s="14"/>
      <c r="P32" s="14"/>
      <c r="Q32" s="19"/>
    </row>
    <row r="33" spans="1:17" x14ac:dyDescent="0.2">
      <c r="A33" s="70">
        <f t="shared" si="0"/>
        <v>27</v>
      </c>
      <c r="B33" s="33" t="s">
        <v>347</v>
      </c>
      <c r="C33" s="165" t="s">
        <v>344</v>
      </c>
      <c r="D33" s="105" t="s">
        <v>345</v>
      </c>
      <c r="E33" s="33" t="s">
        <v>19</v>
      </c>
      <c r="F33" s="33" t="s">
        <v>69</v>
      </c>
      <c r="G33" s="33">
        <v>1985</v>
      </c>
      <c r="H33" s="33" t="s">
        <v>346</v>
      </c>
      <c r="I33" s="33" t="s">
        <v>71</v>
      </c>
      <c r="J33" s="33"/>
      <c r="K33" s="33">
        <f t="shared" si="3"/>
        <v>140000</v>
      </c>
      <c r="L33" s="33">
        <f>K33+K34</f>
        <v>280000</v>
      </c>
      <c r="M33" s="33">
        <v>1</v>
      </c>
      <c r="N33" s="33" t="str">
        <f>N27</f>
        <v>Рус</v>
      </c>
      <c r="O33" s="33">
        <v>2</v>
      </c>
      <c r="P33" s="33"/>
      <c r="Q33" s="71"/>
    </row>
    <row r="34" spans="1:17" ht="15.75" thickBot="1" x14ac:dyDescent="0.25">
      <c r="A34" s="62">
        <f t="shared" si="0"/>
        <v>28</v>
      </c>
      <c r="B34" s="31" t="s">
        <v>348</v>
      </c>
      <c r="C34" s="166"/>
      <c r="D34" s="43" t="s">
        <v>349</v>
      </c>
      <c r="E34" s="31"/>
      <c r="F34" s="31" t="s">
        <v>69</v>
      </c>
      <c r="G34" s="31">
        <v>1983</v>
      </c>
      <c r="H34" s="31" t="s">
        <v>82</v>
      </c>
      <c r="I34" s="31" t="s">
        <v>71</v>
      </c>
      <c r="J34" s="31"/>
      <c r="K34" s="31">
        <f t="shared" si="3"/>
        <v>140000</v>
      </c>
      <c r="L34" s="31"/>
      <c r="M34" s="31"/>
      <c r="N34" s="31"/>
      <c r="O34" s="31"/>
      <c r="P34" s="31"/>
      <c r="Q34" s="48"/>
    </row>
    <row r="35" spans="1:17" x14ac:dyDescent="0.2">
      <c r="A35" s="138">
        <f t="shared" si="0"/>
        <v>29</v>
      </c>
      <c r="B35" s="139" t="s">
        <v>439</v>
      </c>
      <c r="C35" s="154" t="s">
        <v>435</v>
      </c>
      <c r="D35" s="133" t="s">
        <v>436</v>
      </c>
      <c r="E35" s="139" t="s">
        <v>19</v>
      </c>
      <c r="F35" s="139" t="s">
        <v>69</v>
      </c>
      <c r="G35" s="139">
        <v>1986</v>
      </c>
      <c r="H35" s="139"/>
      <c r="I35" s="139"/>
      <c r="J35" s="139"/>
      <c r="K35" s="139">
        <f>K34</f>
        <v>140000</v>
      </c>
      <c r="L35" s="139"/>
      <c r="M35" s="139">
        <v>1</v>
      </c>
      <c r="N35" s="139" t="s">
        <v>335</v>
      </c>
      <c r="O35" s="139">
        <v>2</v>
      </c>
      <c r="P35" s="139"/>
      <c r="Q35" s="140"/>
    </row>
    <row r="36" spans="1:17" ht="45.75" thickBot="1" x14ac:dyDescent="0.25">
      <c r="A36" s="141">
        <f t="shared" si="0"/>
        <v>30</v>
      </c>
      <c r="B36" s="142" t="s">
        <v>440</v>
      </c>
      <c r="C36" s="155"/>
      <c r="D36" s="143" t="s">
        <v>437</v>
      </c>
      <c r="E36" s="142"/>
      <c r="F36" s="142" t="s">
        <v>69</v>
      </c>
      <c r="G36" s="142"/>
      <c r="H36" s="142"/>
      <c r="I36" s="142"/>
      <c r="J36" s="142"/>
      <c r="K36" s="142" t="s">
        <v>438</v>
      </c>
      <c r="L36" s="142"/>
      <c r="M36" s="142"/>
      <c r="N36" s="142"/>
      <c r="O36" s="142"/>
      <c r="P36" s="142"/>
      <c r="Q36" s="144"/>
    </row>
  </sheetData>
  <mergeCells count="15">
    <mergeCell ref="C7:C8"/>
    <mergeCell ref="C9:C10"/>
    <mergeCell ref="C11:C12"/>
    <mergeCell ref="C13:C14"/>
    <mergeCell ref="C15:C16"/>
    <mergeCell ref="C35:C36"/>
    <mergeCell ref="C19:C20"/>
    <mergeCell ref="C21:C22"/>
    <mergeCell ref="C23:C24"/>
    <mergeCell ref="C17:C18"/>
    <mergeCell ref="C29:C30"/>
    <mergeCell ref="C31:C32"/>
    <mergeCell ref="C33:C34"/>
    <mergeCell ref="C27:C28"/>
    <mergeCell ref="C25:C26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topLeftCell="A22" zoomScale="110" zoomScaleNormal="110" workbookViewId="0">
      <selection activeCell="D68" sqref="D68"/>
    </sheetView>
  </sheetViews>
  <sheetFormatPr defaultRowHeight="15" x14ac:dyDescent="0.25"/>
  <cols>
    <col min="1" max="2" width="9.140625" style="1"/>
    <col min="3" max="3" width="16" style="106" customWidth="1"/>
    <col min="4" max="4" width="33.42578125" style="1" customWidth="1"/>
    <col min="5" max="7" width="9.140625" style="1"/>
    <col min="8" max="8" width="14.85546875" style="1" customWidth="1"/>
    <col min="9" max="9" width="16.7109375" style="1" customWidth="1"/>
    <col min="10" max="10" width="8.42578125" style="1" customWidth="1"/>
    <col min="11" max="12" width="13.42578125" style="1" customWidth="1"/>
    <col min="13" max="13" width="12.5703125" style="1" customWidth="1"/>
    <col min="14" max="14" width="13.7109375" style="1" customWidth="1"/>
    <col min="15" max="15" width="25.7109375" style="1" customWidth="1"/>
    <col min="16" max="16" width="11.85546875" style="1" customWidth="1"/>
    <col min="17" max="17" width="12.85546875" style="1" customWidth="1"/>
    <col min="18" max="16384" width="9.140625" style="1"/>
  </cols>
  <sheetData>
    <row r="2" spans="1:17" ht="18.75" x14ac:dyDescent="0.25">
      <c r="D2" s="2" t="s">
        <v>64</v>
      </c>
    </row>
    <row r="4" spans="1:17" ht="15.75" thickBot="1" x14ac:dyDescent="0.3"/>
    <row r="5" spans="1:17" ht="45.75" thickBot="1" x14ac:dyDescent="0.3">
      <c r="A5" s="20" t="s">
        <v>3</v>
      </c>
      <c r="B5" s="21" t="s">
        <v>0</v>
      </c>
      <c r="C5" s="110" t="s">
        <v>1</v>
      </c>
      <c r="D5" s="21" t="s">
        <v>4</v>
      </c>
      <c r="E5" s="21" t="s">
        <v>5</v>
      </c>
      <c r="F5" s="21" t="s">
        <v>13</v>
      </c>
      <c r="G5" s="21" t="s">
        <v>14</v>
      </c>
      <c r="H5" s="21" t="s">
        <v>15</v>
      </c>
      <c r="I5" s="21" t="s">
        <v>6</v>
      </c>
      <c r="J5" s="21" t="s">
        <v>7</v>
      </c>
      <c r="K5" s="21" t="s">
        <v>8</v>
      </c>
      <c r="L5" s="22" t="s">
        <v>16</v>
      </c>
      <c r="M5" s="21" t="s">
        <v>9</v>
      </c>
      <c r="N5" s="21" t="s">
        <v>10</v>
      </c>
      <c r="O5" s="21" t="s">
        <v>12</v>
      </c>
      <c r="P5" s="23" t="s">
        <v>17</v>
      </c>
      <c r="Q5" s="24" t="s">
        <v>18</v>
      </c>
    </row>
    <row r="6" spans="1:17" ht="15.75" thickBot="1" x14ac:dyDescent="0.3">
      <c r="A6" s="26"/>
      <c r="B6" s="25"/>
      <c r="C6" s="11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7"/>
    </row>
    <row r="7" spans="1:17" ht="16.5" customHeight="1" x14ac:dyDescent="0.25">
      <c r="A7" s="53">
        <v>1</v>
      </c>
      <c r="B7" s="11" t="s">
        <v>31</v>
      </c>
      <c r="C7" s="181" t="s">
        <v>66</v>
      </c>
      <c r="D7" s="11" t="s">
        <v>67</v>
      </c>
      <c r="E7" s="11" t="s">
        <v>19</v>
      </c>
      <c r="F7" s="11" t="s">
        <v>69</v>
      </c>
      <c r="G7" s="128">
        <v>1981</v>
      </c>
      <c r="H7" s="11" t="s">
        <v>70</v>
      </c>
      <c r="I7" s="28" t="s">
        <v>71</v>
      </c>
      <c r="J7" s="11"/>
      <c r="K7" s="11">
        <v>90000</v>
      </c>
      <c r="L7" s="56">
        <f>K7+K8</f>
        <v>180000</v>
      </c>
      <c r="M7" s="28" t="s">
        <v>72</v>
      </c>
      <c r="N7" s="11" t="s">
        <v>73</v>
      </c>
      <c r="O7" s="11">
        <v>2</v>
      </c>
      <c r="P7" s="11"/>
      <c r="Q7" s="18"/>
    </row>
    <row r="8" spans="1:17" ht="17.25" customHeight="1" thickBot="1" x14ac:dyDescent="0.3">
      <c r="A8" s="54">
        <f>A7+1</f>
        <v>2</v>
      </c>
      <c r="B8" s="14" t="s">
        <v>33</v>
      </c>
      <c r="C8" s="182"/>
      <c r="D8" s="14" t="s">
        <v>68</v>
      </c>
      <c r="E8" s="14"/>
      <c r="F8" s="14" t="s">
        <v>69</v>
      </c>
      <c r="G8" s="121">
        <v>1987</v>
      </c>
      <c r="H8" s="14" t="s">
        <v>70</v>
      </c>
      <c r="I8" s="14" t="s">
        <v>71</v>
      </c>
      <c r="J8" s="14"/>
      <c r="K8" s="14">
        <v>90000</v>
      </c>
      <c r="L8" s="57"/>
      <c r="M8" s="14"/>
      <c r="N8" s="14"/>
      <c r="O8" s="14"/>
      <c r="P8" s="14"/>
      <c r="Q8" s="19"/>
    </row>
    <row r="9" spans="1:17" x14ac:dyDescent="0.25">
      <c r="A9" s="70">
        <f>A8+1</f>
        <v>3</v>
      </c>
      <c r="B9" s="33" t="s">
        <v>34</v>
      </c>
      <c r="C9" s="165" t="s">
        <v>83</v>
      </c>
      <c r="D9" s="33" t="s">
        <v>84</v>
      </c>
      <c r="E9" s="33" t="s">
        <v>19</v>
      </c>
      <c r="F9" s="33" t="s">
        <v>69</v>
      </c>
      <c r="G9" s="118">
        <v>1981</v>
      </c>
      <c r="H9" s="33" t="s">
        <v>86</v>
      </c>
      <c r="I9" s="33" t="s">
        <v>71</v>
      </c>
      <c r="J9" s="33"/>
      <c r="K9" s="33">
        <f>K8</f>
        <v>90000</v>
      </c>
      <c r="L9" s="68">
        <f>K9+K10</f>
        <v>180000</v>
      </c>
      <c r="M9" s="33">
        <v>1</v>
      </c>
      <c r="N9" s="33" t="s">
        <v>78</v>
      </c>
      <c r="O9" s="33">
        <v>2</v>
      </c>
      <c r="P9" s="33"/>
      <c r="Q9" s="71"/>
    </row>
    <row r="10" spans="1:17" ht="15.75" thickBot="1" x14ac:dyDescent="0.3">
      <c r="A10" s="54">
        <f>A9+1</f>
        <v>4</v>
      </c>
      <c r="B10" s="14" t="s">
        <v>32</v>
      </c>
      <c r="C10" s="168"/>
      <c r="D10" s="14" t="s">
        <v>85</v>
      </c>
      <c r="E10" s="14"/>
      <c r="F10" s="14" t="s">
        <v>69</v>
      </c>
      <c r="G10" s="121">
        <v>1979</v>
      </c>
      <c r="H10" s="14" t="s">
        <v>86</v>
      </c>
      <c r="I10" s="14" t="s">
        <v>71</v>
      </c>
      <c r="J10" s="14"/>
      <c r="K10" s="14">
        <f>K7</f>
        <v>90000</v>
      </c>
      <c r="L10" s="57"/>
      <c r="M10" s="14"/>
      <c r="N10" s="14"/>
      <c r="O10" s="14"/>
      <c r="P10" s="14"/>
      <c r="Q10" s="19"/>
    </row>
    <row r="11" spans="1:17" x14ac:dyDescent="0.2">
      <c r="A11" s="70">
        <f>A10+1</f>
        <v>5</v>
      </c>
      <c r="B11" s="33" t="s">
        <v>35</v>
      </c>
      <c r="C11" s="165" t="s">
        <v>111</v>
      </c>
      <c r="D11" s="33" t="s">
        <v>112</v>
      </c>
      <c r="E11" s="33" t="s">
        <v>19</v>
      </c>
      <c r="F11" s="33" t="s">
        <v>69</v>
      </c>
      <c r="G11" s="118">
        <v>1990</v>
      </c>
      <c r="H11" s="105" t="s">
        <v>114</v>
      </c>
      <c r="I11" s="33" t="s">
        <v>71</v>
      </c>
      <c r="J11" s="33"/>
      <c r="K11" s="33">
        <f>K10</f>
        <v>90000</v>
      </c>
      <c r="L11" s="68">
        <f>K11+K12</f>
        <v>180000</v>
      </c>
      <c r="M11" s="33">
        <v>1</v>
      </c>
      <c r="N11" s="33" t="s">
        <v>78</v>
      </c>
      <c r="O11" s="33">
        <v>2</v>
      </c>
      <c r="P11" s="33"/>
      <c r="Q11" s="71"/>
    </row>
    <row r="12" spans="1:17" ht="15.75" thickBot="1" x14ac:dyDescent="0.25">
      <c r="A12" s="54">
        <f t="shared" ref="A12:A54" si="0">A11+1</f>
        <v>6</v>
      </c>
      <c r="B12" s="14" t="s">
        <v>36</v>
      </c>
      <c r="C12" s="168"/>
      <c r="D12" s="14" t="s">
        <v>113</v>
      </c>
      <c r="E12" s="14"/>
      <c r="F12" s="14" t="s">
        <v>69</v>
      </c>
      <c r="G12" s="121">
        <v>1987</v>
      </c>
      <c r="H12" s="52" t="s">
        <v>94</v>
      </c>
      <c r="I12" s="14" t="s">
        <v>71</v>
      </c>
      <c r="J12" s="14"/>
      <c r="K12" s="14">
        <f>K10</f>
        <v>90000</v>
      </c>
      <c r="L12" s="57"/>
      <c r="M12" s="14"/>
      <c r="N12" s="14"/>
      <c r="O12" s="14"/>
      <c r="P12" s="14"/>
      <c r="Q12" s="19"/>
    </row>
    <row r="13" spans="1:17" x14ac:dyDescent="0.2">
      <c r="A13" s="70">
        <f t="shared" si="0"/>
        <v>7</v>
      </c>
      <c r="B13" s="33" t="s">
        <v>37</v>
      </c>
      <c r="C13" s="165" t="s">
        <v>127</v>
      </c>
      <c r="D13" s="33" t="s">
        <v>128</v>
      </c>
      <c r="E13" s="33" t="s">
        <v>19</v>
      </c>
      <c r="F13" s="33" t="s">
        <v>76</v>
      </c>
      <c r="G13" s="118">
        <v>1980</v>
      </c>
      <c r="H13" s="105" t="s">
        <v>94</v>
      </c>
      <c r="I13" s="33" t="s">
        <v>71</v>
      </c>
      <c r="J13" s="33"/>
      <c r="K13" s="33">
        <f>K12</f>
        <v>90000</v>
      </c>
      <c r="L13" s="68">
        <f>K13+K14</f>
        <v>180000</v>
      </c>
      <c r="M13" s="33">
        <v>1</v>
      </c>
      <c r="N13" s="33" t="s">
        <v>78</v>
      </c>
      <c r="O13" s="33">
        <v>2</v>
      </c>
      <c r="P13" s="33"/>
      <c r="Q13" s="71"/>
    </row>
    <row r="14" spans="1:17" ht="15.75" thickBot="1" x14ac:dyDescent="0.25">
      <c r="A14" s="54">
        <f t="shared" si="0"/>
        <v>8</v>
      </c>
      <c r="B14" s="14" t="s">
        <v>38</v>
      </c>
      <c r="C14" s="168"/>
      <c r="D14" s="14" t="s">
        <v>129</v>
      </c>
      <c r="E14" s="14"/>
      <c r="F14" s="14" t="s">
        <v>69</v>
      </c>
      <c r="G14" s="121">
        <v>1992</v>
      </c>
      <c r="H14" s="52" t="s">
        <v>94</v>
      </c>
      <c r="I14" s="14" t="s">
        <v>71</v>
      </c>
      <c r="J14" s="14"/>
      <c r="K14" s="14">
        <f>K13</f>
        <v>90000</v>
      </c>
      <c r="L14" s="57"/>
      <c r="M14" s="14"/>
      <c r="N14" s="14"/>
      <c r="O14" s="14"/>
      <c r="P14" s="14"/>
      <c r="Q14" s="19"/>
    </row>
    <row r="15" spans="1:17" x14ac:dyDescent="0.2">
      <c r="A15" s="70">
        <f t="shared" si="0"/>
        <v>9</v>
      </c>
      <c r="B15" s="33" t="s">
        <v>39</v>
      </c>
      <c r="C15" s="165" t="s">
        <v>136</v>
      </c>
      <c r="D15" s="33" t="s">
        <v>135</v>
      </c>
      <c r="E15" s="33" t="s">
        <v>19</v>
      </c>
      <c r="F15" s="33" t="s">
        <v>69</v>
      </c>
      <c r="G15" s="118">
        <v>1984</v>
      </c>
      <c r="H15" s="105" t="s">
        <v>137</v>
      </c>
      <c r="I15" s="33" t="s">
        <v>71</v>
      </c>
      <c r="J15" s="33"/>
      <c r="K15" s="33">
        <f>K13</f>
        <v>90000</v>
      </c>
      <c r="L15" s="68">
        <f>K15+K16</f>
        <v>180000</v>
      </c>
      <c r="M15" s="33">
        <v>1</v>
      </c>
      <c r="N15" s="33" t="s">
        <v>11</v>
      </c>
      <c r="O15" s="33">
        <v>2</v>
      </c>
      <c r="P15" s="33"/>
      <c r="Q15" s="71"/>
    </row>
    <row r="16" spans="1:17" ht="15.75" thickBot="1" x14ac:dyDescent="0.25">
      <c r="A16" s="54">
        <f t="shared" si="0"/>
        <v>10</v>
      </c>
      <c r="B16" s="14" t="s">
        <v>40</v>
      </c>
      <c r="C16" s="168"/>
      <c r="D16" s="14" t="s">
        <v>138</v>
      </c>
      <c r="E16" s="14"/>
      <c r="F16" s="14" t="s">
        <v>69</v>
      </c>
      <c r="G16" s="121">
        <v>1987</v>
      </c>
      <c r="H16" s="52" t="s">
        <v>139</v>
      </c>
      <c r="I16" s="14" t="s">
        <v>71</v>
      </c>
      <c r="J16" s="14"/>
      <c r="K16" s="14">
        <f>K15</f>
        <v>90000</v>
      </c>
      <c r="L16" s="57"/>
      <c r="M16" s="14"/>
      <c r="N16" s="14"/>
      <c r="O16" s="14"/>
      <c r="P16" s="14"/>
      <c r="Q16" s="19"/>
    </row>
    <row r="17" spans="1:17" x14ac:dyDescent="0.2">
      <c r="A17" s="70">
        <f t="shared" si="0"/>
        <v>11</v>
      </c>
      <c r="B17" s="33" t="s">
        <v>142</v>
      </c>
      <c r="C17" s="165" t="s">
        <v>144</v>
      </c>
      <c r="D17" s="33" t="s">
        <v>145</v>
      </c>
      <c r="E17" s="33" t="s">
        <v>19</v>
      </c>
      <c r="F17" s="33" t="s">
        <v>69</v>
      </c>
      <c r="G17" s="118">
        <v>1974</v>
      </c>
      <c r="H17" s="105" t="s">
        <v>94</v>
      </c>
      <c r="I17" s="33" t="s">
        <v>71</v>
      </c>
      <c r="J17" s="33"/>
      <c r="K17" s="33">
        <f>K16</f>
        <v>90000</v>
      </c>
      <c r="L17" s="68">
        <f>K17+K18</f>
        <v>180000</v>
      </c>
      <c r="M17" s="33">
        <v>1</v>
      </c>
      <c r="N17" s="33" t="s">
        <v>78</v>
      </c>
      <c r="O17" s="33">
        <v>2</v>
      </c>
      <c r="P17" s="33"/>
      <c r="Q17" s="71"/>
    </row>
    <row r="18" spans="1:17" ht="15.75" thickBot="1" x14ac:dyDescent="0.25">
      <c r="A18" s="54">
        <f t="shared" si="0"/>
        <v>12</v>
      </c>
      <c r="B18" s="14" t="s">
        <v>143</v>
      </c>
      <c r="C18" s="168"/>
      <c r="D18" s="14" t="s">
        <v>146</v>
      </c>
      <c r="E18" s="14"/>
      <c r="F18" s="14" t="s">
        <v>69</v>
      </c>
      <c r="G18" s="121">
        <v>1976</v>
      </c>
      <c r="H18" s="52" t="s">
        <v>94</v>
      </c>
      <c r="I18" s="14" t="s">
        <v>71</v>
      </c>
      <c r="J18" s="14"/>
      <c r="K18" s="14">
        <f>K17</f>
        <v>90000</v>
      </c>
      <c r="L18" s="57"/>
      <c r="M18" s="14"/>
      <c r="N18" s="14"/>
      <c r="O18" s="14"/>
      <c r="P18" s="14"/>
      <c r="Q18" s="19"/>
    </row>
    <row r="19" spans="1:17" x14ac:dyDescent="0.2">
      <c r="A19" s="70">
        <f t="shared" si="0"/>
        <v>13</v>
      </c>
      <c r="B19" s="33" t="s">
        <v>154</v>
      </c>
      <c r="C19" s="177" t="s">
        <v>153</v>
      </c>
      <c r="D19" s="127" t="s">
        <v>156</v>
      </c>
      <c r="E19" s="33" t="s">
        <v>19</v>
      </c>
      <c r="F19" s="33" t="s">
        <v>76</v>
      </c>
      <c r="G19" s="33">
        <v>1986</v>
      </c>
      <c r="H19" s="33" t="s">
        <v>94</v>
      </c>
      <c r="I19" s="33" t="s">
        <v>71</v>
      </c>
      <c r="J19" s="33"/>
      <c r="K19" s="33">
        <f>K18</f>
        <v>90000</v>
      </c>
      <c r="L19" s="68">
        <f>K19+K20</f>
        <v>180000</v>
      </c>
      <c r="M19" s="33">
        <v>1</v>
      </c>
      <c r="N19" s="33" t="s">
        <v>78</v>
      </c>
      <c r="O19" s="33">
        <v>1</v>
      </c>
      <c r="P19" s="33"/>
      <c r="Q19" s="71"/>
    </row>
    <row r="20" spans="1:17" ht="15.75" thickBot="1" x14ac:dyDescent="0.25">
      <c r="A20" s="54">
        <f t="shared" si="0"/>
        <v>14</v>
      </c>
      <c r="B20" s="14" t="s">
        <v>155</v>
      </c>
      <c r="C20" s="178"/>
      <c r="D20" s="63" t="s">
        <v>157</v>
      </c>
      <c r="E20" s="14"/>
      <c r="F20" s="14" t="s">
        <v>76</v>
      </c>
      <c r="G20" s="14">
        <v>1986</v>
      </c>
      <c r="H20" s="14" t="s">
        <v>158</v>
      </c>
      <c r="I20" s="14" t="s">
        <v>71</v>
      </c>
      <c r="J20" s="14"/>
      <c r="K20" s="14">
        <f>K18</f>
        <v>90000</v>
      </c>
      <c r="L20" s="57"/>
      <c r="M20" s="14"/>
      <c r="N20" s="14"/>
      <c r="O20" s="14"/>
      <c r="P20" s="14"/>
      <c r="Q20" s="19"/>
    </row>
    <row r="21" spans="1:17" ht="14.25" customHeight="1" x14ac:dyDescent="0.2">
      <c r="A21" s="70">
        <f t="shared" si="0"/>
        <v>15</v>
      </c>
      <c r="B21" s="33" t="s">
        <v>160</v>
      </c>
      <c r="C21" s="165" t="s">
        <v>159</v>
      </c>
      <c r="D21" s="105" t="s">
        <v>162</v>
      </c>
      <c r="E21" s="33" t="s">
        <v>19</v>
      </c>
      <c r="F21" s="33" t="s">
        <v>76</v>
      </c>
      <c r="G21" s="33">
        <v>1985</v>
      </c>
      <c r="H21" s="105" t="s">
        <v>94</v>
      </c>
      <c r="I21" s="33" t="s">
        <v>71</v>
      </c>
      <c r="J21" s="206">
        <v>0.5</v>
      </c>
      <c r="K21" s="11">
        <f>K23/2</f>
        <v>45000</v>
      </c>
      <c r="L21" s="68">
        <f>K22+K21</f>
        <v>135000</v>
      </c>
      <c r="M21" s="33">
        <v>1</v>
      </c>
      <c r="N21" s="33" t="s">
        <v>78</v>
      </c>
      <c r="O21" s="33">
        <v>2</v>
      </c>
      <c r="P21" s="33"/>
      <c r="Q21" s="71"/>
    </row>
    <row r="22" spans="1:17" ht="15.75" thickBot="1" x14ac:dyDescent="0.25">
      <c r="A22" s="54">
        <f t="shared" si="0"/>
        <v>16</v>
      </c>
      <c r="B22" s="14" t="s">
        <v>161</v>
      </c>
      <c r="C22" s="168"/>
      <c r="D22" s="52" t="s">
        <v>163</v>
      </c>
      <c r="E22" s="14"/>
      <c r="F22" s="14" t="s">
        <v>69</v>
      </c>
      <c r="G22" s="14">
        <v>1982</v>
      </c>
      <c r="H22" s="52" t="s">
        <v>94</v>
      </c>
      <c r="I22" s="14" t="s">
        <v>71</v>
      </c>
      <c r="J22" s="14"/>
      <c r="K22" s="14">
        <f>K20</f>
        <v>90000</v>
      </c>
      <c r="L22" s="57"/>
      <c r="M22" s="14"/>
      <c r="N22" s="14"/>
      <c r="O22" s="14"/>
      <c r="P22" s="14"/>
      <c r="Q22" s="19"/>
    </row>
    <row r="23" spans="1:17" x14ac:dyDescent="0.2">
      <c r="A23" s="70">
        <f t="shared" si="0"/>
        <v>17</v>
      </c>
      <c r="B23" s="33" t="s">
        <v>206</v>
      </c>
      <c r="C23" s="175" t="s">
        <v>205</v>
      </c>
      <c r="D23" s="105" t="s">
        <v>208</v>
      </c>
      <c r="E23" s="33" t="s">
        <v>19</v>
      </c>
      <c r="F23" s="33" t="s">
        <v>69</v>
      </c>
      <c r="G23" s="33">
        <v>1982</v>
      </c>
      <c r="H23" s="105" t="s">
        <v>94</v>
      </c>
      <c r="I23" s="33" t="s">
        <v>71</v>
      </c>
      <c r="J23" s="33"/>
      <c r="K23" s="33">
        <f>K22</f>
        <v>90000</v>
      </c>
      <c r="L23" s="68">
        <f>K23+K24</f>
        <v>180000</v>
      </c>
      <c r="M23" s="33">
        <v>1</v>
      </c>
      <c r="N23" s="33" t="s">
        <v>78</v>
      </c>
      <c r="O23" s="33">
        <v>2</v>
      </c>
      <c r="P23" s="33"/>
      <c r="Q23" s="71"/>
    </row>
    <row r="24" spans="1:17" ht="15.75" thickBot="1" x14ac:dyDescent="0.25">
      <c r="A24" s="54">
        <f t="shared" si="0"/>
        <v>18</v>
      </c>
      <c r="B24" s="14" t="s">
        <v>207</v>
      </c>
      <c r="C24" s="176"/>
      <c r="D24" s="52" t="s">
        <v>209</v>
      </c>
      <c r="E24" s="14"/>
      <c r="F24" s="14" t="s">
        <v>69</v>
      </c>
      <c r="G24" s="14">
        <v>1983</v>
      </c>
      <c r="H24" s="52" t="s">
        <v>94</v>
      </c>
      <c r="I24" s="14" t="s">
        <v>71</v>
      </c>
      <c r="J24" s="14"/>
      <c r="K24" s="14">
        <f t="shared" ref="K24:K29" si="1">K23</f>
        <v>90000</v>
      </c>
      <c r="L24" s="57"/>
      <c r="M24" s="14"/>
      <c r="N24" s="14"/>
      <c r="O24" s="14"/>
      <c r="P24" s="14"/>
      <c r="Q24" s="19"/>
    </row>
    <row r="25" spans="1:17" x14ac:dyDescent="0.2">
      <c r="A25" s="70">
        <f t="shared" si="0"/>
        <v>19</v>
      </c>
      <c r="B25" s="33" t="s">
        <v>210</v>
      </c>
      <c r="C25" s="175" t="s">
        <v>212</v>
      </c>
      <c r="D25" s="105" t="s">
        <v>213</v>
      </c>
      <c r="E25" s="33" t="s">
        <v>19</v>
      </c>
      <c r="F25" s="33" t="s">
        <v>76</v>
      </c>
      <c r="G25" s="33">
        <v>1986</v>
      </c>
      <c r="H25" s="105" t="s">
        <v>94</v>
      </c>
      <c r="I25" s="33" t="s">
        <v>71</v>
      </c>
      <c r="J25" s="33"/>
      <c r="K25" s="33">
        <f t="shared" si="1"/>
        <v>90000</v>
      </c>
      <c r="L25" s="68">
        <f>K25+K26</f>
        <v>180000</v>
      </c>
      <c r="M25" s="33">
        <v>1</v>
      </c>
      <c r="N25" s="33" t="s">
        <v>78</v>
      </c>
      <c r="O25" s="33">
        <v>2</v>
      </c>
      <c r="P25" s="33"/>
      <c r="Q25" s="71"/>
    </row>
    <row r="26" spans="1:17" ht="15.75" thickBot="1" x14ac:dyDescent="0.25">
      <c r="A26" s="54">
        <f t="shared" si="0"/>
        <v>20</v>
      </c>
      <c r="B26" s="14" t="s">
        <v>211</v>
      </c>
      <c r="C26" s="176"/>
      <c r="D26" s="52" t="s">
        <v>214</v>
      </c>
      <c r="E26" s="14"/>
      <c r="F26" s="14" t="s">
        <v>69</v>
      </c>
      <c r="G26" s="14">
        <v>1987</v>
      </c>
      <c r="H26" s="52" t="s">
        <v>94</v>
      </c>
      <c r="I26" s="14" t="s">
        <v>71</v>
      </c>
      <c r="J26" s="14"/>
      <c r="K26" s="14">
        <f t="shared" si="1"/>
        <v>90000</v>
      </c>
      <c r="L26" s="57"/>
      <c r="M26" s="14"/>
      <c r="N26" s="14"/>
      <c r="O26" s="14"/>
      <c r="P26" s="14"/>
      <c r="Q26" s="19"/>
    </row>
    <row r="27" spans="1:17" x14ac:dyDescent="0.2">
      <c r="A27" s="70">
        <f t="shared" si="0"/>
        <v>21</v>
      </c>
      <c r="B27" s="33" t="s">
        <v>217</v>
      </c>
      <c r="C27" s="165" t="s">
        <v>216</v>
      </c>
      <c r="D27" s="105" t="s">
        <v>215</v>
      </c>
      <c r="E27" s="33" t="s">
        <v>19</v>
      </c>
      <c r="F27" s="33" t="s">
        <v>69</v>
      </c>
      <c r="G27" s="33">
        <v>1986</v>
      </c>
      <c r="H27" s="105" t="s">
        <v>70</v>
      </c>
      <c r="I27" s="33" t="s">
        <v>71</v>
      </c>
      <c r="J27" s="33"/>
      <c r="K27" s="33">
        <f t="shared" si="1"/>
        <v>90000</v>
      </c>
      <c r="L27" s="68">
        <f>K27+K28</f>
        <v>180000</v>
      </c>
      <c r="M27" s="33">
        <v>1</v>
      </c>
      <c r="N27" s="33" t="s">
        <v>78</v>
      </c>
      <c r="O27" s="33">
        <f>O25</f>
        <v>2</v>
      </c>
      <c r="P27" s="33"/>
      <c r="Q27" s="71"/>
    </row>
    <row r="28" spans="1:17" ht="15.75" thickBot="1" x14ac:dyDescent="0.25">
      <c r="A28" s="54">
        <f t="shared" si="0"/>
        <v>22</v>
      </c>
      <c r="B28" s="14" t="s">
        <v>218</v>
      </c>
      <c r="C28" s="168"/>
      <c r="D28" s="52" t="s">
        <v>219</v>
      </c>
      <c r="E28" s="14"/>
      <c r="F28" s="14" t="s">
        <v>69</v>
      </c>
      <c r="G28" s="14">
        <v>1984</v>
      </c>
      <c r="H28" s="52" t="s">
        <v>70</v>
      </c>
      <c r="I28" s="14" t="s">
        <v>71</v>
      </c>
      <c r="J28" s="14"/>
      <c r="K28" s="14">
        <f t="shared" si="1"/>
        <v>90000</v>
      </c>
      <c r="L28" s="57"/>
      <c r="M28" s="14"/>
      <c r="N28" s="14"/>
      <c r="O28" s="14"/>
      <c r="P28" s="14"/>
      <c r="Q28" s="19"/>
    </row>
    <row r="29" spans="1:17" x14ac:dyDescent="0.2">
      <c r="A29" s="70">
        <f t="shared" si="0"/>
        <v>23</v>
      </c>
      <c r="B29" s="33" t="s">
        <v>221</v>
      </c>
      <c r="C29" s="165" t="s">
        <v>220</v>
      </c>
      <c r="D29" s="105" t="s">
        <v>223</v>
      </c>
      <c r="E29" s="33" t="s">
        <v>19</v>
      </c>
      <c r="F29" s="33" t="s">
        <v>69</v>
      </c>
      <c r="G29" s="33">
        <v>1986</v>
      </c>
      <c r="H29" s="105" t="s">
        <v>94</v>
      </c>
      <c r="I29" s="33" t="s">
        <v>71</v>
      </c>
      <c r="J29" s="33"/>
      <c r="K29" s="33">
        <f t="shared" si="1"/>
        <v>90000</v>
      </c>
      <c r="L29" s="68">
        <f>K29+K30</f>
        <v>180000</v>
      </c>
      <c r="M29" s="33">
        <v>1</v>
      </c>
      <c r="N29" s="33" t="s">
        <v>78</v>
      </c>
      <c r="O29" s="33">
        <v>2</v>
      </c>
      <c r="P29" s="33"/>
      <c r="Q29" s="71"/>
    </row>
    <row r="30" spans="1:17" ht="15.75" thickBot="1" x14ac:dyDescent="0.25">
      <c r="A30" s="54">
        <f t="shared" si="0"/>
        <v>24</v>
      </c>
      <c r="B30" s="14" t="s">
        <v>222</v>
      </c>
      <c r="C30" s="168"/>
      <c r="D30" s="52" t="s">
        <v>224</v>
      </c>
      <c r="E30" s="14"/>
      <c r="F30" s="14"/>
      <c r="G30" s="14">
        <v>1986</v>
      </c>
      <c r="H30" s="52" t="s">
        <v>94</v>
      </c>
      <c r="I30" s="14" t="s">
        <v>71</v>
      </c>
      <c r="J30" s="14"/>
      <c r="K30" s="14">
        <f>K28</f>
        <v>90000</v>
      </c>
      <c r="L30" s="57"/>
      <c r="M30" s="14"/>
      <c r="N30" s="14"/>
      <c r="O30" s="14"/>
      <c r="P30" s="14"/>
      <c r="Q30" s="19"/>
    </row>
    <row r="31" spans="1:17" ht="15.75" thickBot="1" x14ac:dyDescent="0.25">
      <c r="A31" s="47">
        <f t="shared" si="0"/>
        <v>25</v>
      </c>
      <c r="B31" s="33" t="s">
        <v>238</v>
      </c>
      <c r="C31" s="207" t="s">
        <v>237</v>
      </c>
      <c r="D31" s="105" t="s">
        <v>240</v>
      </c>
      <c r="E31" s="33" t="s">
        <v>19</v>
      </c>
      <c r="F31" s="33" t="s">
        <v>69</v>
      </c>
      <c r="G31" s="33">
        <v>1983</v>
      </c>
      <c r="H31" s="33" t="s">
        <v>82</v>
      </c>
      <c r="I31" s="33" t="s">
        <v>71</v>
      </c>
      <c r="J31" s="33"/>
      <c r="K31" s="33">
        <f>K30</f>
        <v>90000</v>
      </c>
      <c r="L31" s="68">
        <f>K31+K32</f>
        <v>180000</v>
      </c>
      <c r="M31" s="33">
        <v>1</v>
      </c>
      <c r="N31" s="33" t="s">
        <v>78</v>
      </c>
      <c r="O31" s="33">
        <v>2</v>
      </c>
      <c r="P31" s="33"/>
      <c r="Q31" s="71"/>
    </row>
    <row r="32" spans="1:17" ht="15.75" thickBot="1" x14ac:dyDescent="0.25">
      <c r="A32" s="16">
        <f t="shared" si="0"/>
        <v>26</v>
      </c>
      <c r="B32" s="31" t="s">
        <v>239</v>
      </c>
      <c r="C32" s="207"/>
      <c r="D32" s="43" t="s">
        <v>241</v>
      </c>
      <c r="E32" s="31"/>
      <c r="F32" s="31" t="s">
        <v>76</v>
      </c>
      <c r="G32" s="97">
        <v>1983</v>
      </c>
      <c r="H32" s="31" t="s">
        <v>82</v>
      </c>
      <c r="I32" s="31" t="s">
        <v>71</v>
      </c>
      <c r="J32" s="31"/>
      <c r="K32" s="31">
        <f>K31</f>
        <v>90000</v>
      </c>
      <c r="L32" s="69"/>
      <c r="M32" s="31"/>
      <c r="N32" s="31"/>
      <c r="O32" s="31"/>
      <c r="P32" s="31"/>
      <c r="Q32" s="48"/>
    </row>
    <row r="33" spans="1:17" ht="16.5" customHeight="1" x14ac:dyDescent="0.25">
      <c r="A33" s="53">
        <f t="shared" si="0"/>
        <v>27</v>
      </c>
      <c r="B33" s="11" t="s">
        <v>257</v>
      </c>
      <c r="C33" s="171" t="s">
        <v>256</v>
      </c>
      <c r="D33" s="11" t="s">
        <v>259</v>
      </c>
      <c r="E33" s="11" t="s">
        <v>19</v>
      </c>
      <c r="F33" s="11" t="s">
        <v>69</v>
      </c>
      <c r="G33" s="98">
        <v>1966</v>
      </c>
      <c r="H33" s="11" t="s">
        <v>94</v>
      </c>
      <c r="I33" s="11" t="s">
        <v>71</v>
      </c>
      <c r="J33" s="11"/>
      <c r="K33" s="11">
        <f>K32</f>
        <v>90000</v>
      </c>
      <c r="L33" s="56">
        <f>K33+K34</f>
        <v>180000</v>
      </c>
      <c r="M33" s="11">
        <v>2</v>
      </c>
      <c r="N33" s="11" t="s">
        <v>78</v>
      </c>
      <c r="O33" s="11">
        <v>2</v>
      </c>
      <c r="P33" s="11"/>
      <c r="Q33" s="18"/>
    </row>
    <row r="34" spans="1:17" ht="15.75" thickBot="1" x14ac:dyDescent="0.3">
      <c r="A34" s="62">
        <f t="shared" si="0"/>
        <v>28</v>
      </c>
      <c r="B34" s="31" t="s">
        <v>258</v>
      </c>
      <c r="C34" s="172"/>
      <c r="D34" s="31" t="s">
        <v>260</v>
      </c>
      <c r="E34" s="31"/>
      <c r="F34" s="31" t="s">
        <v>69</v>
      </c>
      <c r="G34" s="97">
        <v>1969</v>
      </c>
      <c r="H34" s="31" t="s">
        <v>94</v>
      </c>
      <c r="I34" s="31"/>
      <c r="J34" s="31"/>
      <c r="K34" s="31">
        <f>K33</f>
        <v>90000</v>
      </c>
      <c r="L34" s="69"/>
      <c r="M34" s="31"/>
      <c r="N34" s="31"/>
      <c r="O34" s="31"/>
      <c r="P34" s="31"/>
      <c r="Q34" s="48"/>
    </row>
    <row r="35" spans="1:17" x14ac:dyDescent="0.2">
      <c r="A35" s="53">
        <f t="shared" si="0"/>
        <v>29</v>
      </c>
      <c r="B35" s="11" t="s">
        <v>262</v>
      </c>
      <c r="C35" s="167" t="s">
        <v>261</v>
      </c>
      <c r="D35" s="51" t="s">
        <v>264</v>
      </c>
      <c r="E35" s="11" t="s">
        <v>19</v>
      </c>
      <c r="F35" s="11" t="s">
        <v>69</v>
      </c>
      <c r="G35" s="98">
        <v>1992</v>
      </c>
      <c r="H35" s="11" t="s">
        <v>94</v>
      </c>
      <c r="I35" s="11" t="s">
        <v>71</v>
      </c>
      <c r="J35" s="11"/>
      <c r="K35" s="11">
        <f>K34</f>
        <v>90000</v>
      </c>
      <c r="L35" s="56">
        <f>K35+K36</f>
        <v>135000</v>
      </c>
      <c r="M35" s="11">
        <v>1</v>
      </c>
      <c r="N35" s="11" t="s">
        <v>78</v>
      </c>
      <c r="O35" s="11">
        <v>2</v>
      </c>
      <c r="P35" s="11"/>
      <c r="Q35" s="18"/>
    </row>
    <row r="36" spans="1:17" ht="18" customHeight="1" thickBot="1" x14ac:dyDescent="0.25">
      <c r="A36" s="62">
        <f t="shared" si="0"/>
        <v>30</v>
      </c>
      <c r="B36" s="31" t="s">
        <v>263</v>
      </c>
      <c r="C36" s="166"/>
      <c r="D36" s="43" t="s">
        <v>265</v>
      </c>
      <c r="E36" s="31"/>
      <c r="F36" s="31" t="s">
        <v>69</v>
      </c>
      <c r="G36" s="97">
        <v>1985</v>
      </c>
      <c r="H36" s="31" t="s">
        <v>94</v>
      </c>
      <c r="I36" s="31" t="s">
        <v>71</v>
      </c>
      <c r="J36" s="205">
        <v>0.5</v>
      </c>
      <c r="K36" s="14">
        <f>K35/2</f>
        <v>45000</v>
      </c>
      <c r="L36" s="69"/>
      <c r="M36" s="31"/>
      <c r="N36" s="31"/>
      <c r="O36" s="31"/>
      <c r="P36" s="31"/>
      <c r="Q36" s="48"/>
    </row>
    <row r="37" spans="1:17" x14ac:dyDescent="0.25">
      <c r="A37" s="53">
        <f t="shared" si="0"/>
        <v>31</v>
      </c>
      <c r="B37" s="11" t="s">
        <v>267</v>
      </c>
      <c r="C37" s="167" t="s">
        <v>266</v>
      </c>
      <c r="D37" s="51" t="s">
        <v>269</v>
      </c>
      <c r="E37" s="11" t="s">
        <v>19</v>
      </c>
      <c r="F37" s="11" t="s">
        <v>69</v>
      </c>
      <c r="G37" s="99">
        <v>1981</v>
      </c>
      <c r="H37" s="51" t="s">
        <v>70</v>
      </c>
      <c r="I37" s="11" t="s">
        <v>71</v>
      </c>
      <c r="J37" s="11"/>
      <c r="K37" s="11">
        <f>K35</f>
        <v>90000</v>
      </c>
      <c r="L37" s="56">
        <f>K37+K38</f>
        <v>180000</v>
      </c>
      <c r="M37" s="11">
        <v>1</v>
      </c>
      <c r="N37" s="11" t="s">
        <v>271</v>
      </c>
      <c r="O37" s="11">
        <v>1</v>
      </c>
      <c r="P37" s="11"/>
      <c r="Q37" s="18"/>
    </row>
    <row r="38" spans="1:17" ht="15.75" thickBot="1" x14ac:dyDescent="0.3">
      <c r="A38" s="62">
        <f t="shared" si="0"/>
        <v>32</v>
      </c>
      <c r="B38" s="31" t="s">
        <v>268</v>
      </c>
      <c r="C38" s="166"/>
      <c r="D38" s="43" t="s">
        <v>270</v>
      </c>
      <c r="E38" s="31"/>
      <c r="F38" s="31" t="s">
        <v>69</v>
      </c>
      <c r="G38" s="100">
        <v>1976</v>
      </c>
      <c r="H38" s="43" t="s">
        <v>70</v>
      </c>
      <c r="I38" s="31" t="s">
        <v>71</v>
      </c>
      <c r="J38" s="31"/>
      <c r="K38" s="31">
        <f>K35</f>
        <v>90000</v>
      </c>
      <c r="L38" s="69"/>
      <c r="M38" s="31"/>
      <c r="N38" s="31"/>
      <c r="O38" s="31"/>
      <c r="P38" s="31"/>
      <c r="Q38" s="48"/>
    </row>
    <row r="39" spans="1:17" x14ac:dyDescent="0.2">
      <c r="A39" s="53">
        <f t="shared" si="0"/>
        <v>33</v>
      </c>
      <c r="B39" s="11" t="s">
        <v>273</v>
      </c>
      <c r="C39" s="167" t="s">
        <v>272</v>
      </c>
      <c r="D39" s="51" t="s">
        <v>275</v>
      </c>
      <c r="E39" s="11" t="s">
        <v>19</v>
      </c>
      <c r="F39" s="11" t="s">
        <v>69</v>
      </c>
      <c r="G39" s="11">
        <v>1987</v>
      </c>
      <c r="H39" s="11" t="s">
        <v>277</v>
      </c>
      <c r="I39" s="11" t="s">
        <v>71</v>
      </c>
      <c r="J39" s="11"/>
      <c r="K39" s="11">
        <f>K38</f>
        <v>90000</v>
      </c>
      <c r="L39" s="56">
        <f>K39+K40</f>
        <v>180000</v>
      </c>
      <c r="M39" s="11" t="s">
        <v>278</v>
      </c>
      <c r="N39" s="11" t="s">
        <v>78</v>
      </c>
      <c r="O39" s="11">
        <v>1</v>
      </c>
      <c r="P39" s="11"/>
      <c r="Q39" s="18"/>
    </row>
    <row r="40" spans="1:17" ht="15.75" thickBot="1" x14ac:dyDescent="0.25">
      <c r="A40" s="62">
        <f t="shared" si="0"/>
        <v>34</v>
      </c>
      <c r="B40" s="31" t="s">
        <v>274</v>
      </c>
      <c r="C40" s="166"/>
      <c r="D40" s="43" t="s">
        <v>276</v>
      </c>
      <c r="E40" s="31"/>
      <c r="F40" s="31" t="s">
        <v>69</v>
      </c>
      <c r="G40" s="31">
        <v>1968</v>
      </c>
      <c r="H40" s="31"/>
      <c r="I40" s="31" t="s">
        <v>71</v>
      </c>
      <c r="J40" s="31"/>
      <c r="K40" s="31">
        <f>K39</f>
        <v>90000</v>
      </c>
      <c r="L40" s="69"/>
      <c r="M40" s="31"/>
      <c r="N40" s="31"/>
      <c r="O40" s="31"/>
      <c r="P40" s="31"/>
      <c r="Q40" s="48"/>
    </row>
    <row r="41" spans="1:17" x14ac:dyDescent="0.25">
      <c r="A41" s="53">
        <f t="shared" si="0"/>
        <v>35</v>
      </c>
      <c r="B41" s="11" t="s">
        <v>329</v>
      </c>
      <c r="C41" s="179" t="s">
        <v>328</v>
      </c>
      <c r="D41" s="108" t="s">
        <v>327</v>
      </c>
      <c r="E41" s="11" t="s">
        <v>19</v>
      </c>
      <c r="F41" s="11" t="s">
        <v>69</v>
      </c>
      <c r="G41" s="11">
        <v>1983</v>
      </c>
      <c r="H41" s="11" t="s">
        <v>94</v>
      </c>
      <c r="I41" s="11" t="s">
        <v>71</v>
      </c>
      <c r="J41" s="11"/>
      <c r="K41" s="11">
        <f>K40</f>
        <v>90000</v>
      </c>
      <c r="L41" s="56">
        <f>K41+K42</f>
        <v>180000</v>
      </c>
      <c r="M41" s="11">
        <v>1</v>
      </c>
      <c r="N41" s="11" t="s">
        <v>271</v>
      </c>
      <c r="O41" s="11">
        <v>1</v>
      </c>
      <c r="P41" s="11"/>
      <c r="Q41" s="18"/>
    </row>
    <row r="42" spans="1:17" ht="15.75" thickBot="1" x14ac:dyDescent="0.3">
      <c r="A42" s="62">
        <f t="shared" si="0"/>
        <v>36</v>
      </c>
      <c r="B42" s="31" t="s">
        <v>330</v>
      </c>
      <c r="C42" s="180"/>
      <c r="D42" s="116" t="s">
        <v>331</v>
      </c>
      <c r="E42" s="31"/>
      <c r="F42" s="31" t="s">
        <v>69</v>
      </c>
      <c r="G42" s="31">
        <v>1989</v>
      </c>
      <c r="H42" s="31" t="s">
        <v>137</v>
      </c>
      <c r="I42" s="31" t="s">
        <v>71</v>
      </c>
      <c r="J42" s="31"/>
      <c r="K42" s="31">
        <f>K41</f>
        <v>90000</v>
      </c>
      <c r="L42" s="69"/>
      <c r="M42" s="31"/>
      <c r="N42" s="31"/>
      <c r="O42" s="31"/>
      <c r="P42" s="31"/>
      <c r="Q42" s="48"/>
    </row>
    <row r="43" spans="1:17" x14ac:dyDescent="0.2">
      <c r="A43" s="53">
        <f t="shared" si="0"/>
        <v>37</v>
      </c>
      <c r="B43" s="11" t="s">
        <v>353</v>
      </c>
      <c r="C43" s="167" t="s">
        <v>350</v>
      </c>
      <c r="D43" s="51" t="s">
        <v>351</v>
      </c>
      <c r="E43" s="11" t="s">
        <v>19</v>
      </c>
      <c r="F43" s="11" t="s">
        <v>69</v>
      </c>
      <c r="G43" s="11">
        <v>1989</v>
      </c>
      <c r="H43" s="11" t="s">
        <v>94</v>
      </c>
      <c r="I43" s="11" t="s">
        <v>71</v>
      </c>
      <c r="J43" s="11"/>
      <c r="K43" s="11">
        <f>K42</f>
        <v>90000</v>
      </c>
      <c r="L43" s="56">
        <f>K43+K44</f>
        <v>180000</v>
      </c>
      <c r="M43" s="11">
        <v>1</v>
      </c>
      <c r="N43" s="11" t="str">
        <f>N39</f>
        <v>Рус</v>
      </c>
      <c r="O43" s="11">
        <v>2</v>
      </c>
      <c r="P43" s="11"/>
      <c r="Q43" s="18"/>
    </row>
    <row r="44" spans="1:17" ht="15.75" thickBot="1" x14ac:dyDescent="0.25">
      <c r="A44" s="62">
        <f t="shared" si="0"/>
        <v>38</v>
      </c>
      <c r="B44" s="31" t="s">
        <v>354</v>
      </c>
      <c r="C44" s="166"/>
      <c r="D44" s="43" t="s">
        <v>352</v>
      </c>
      <c r="E44" s="31"/>
      <c r="F44" s="31" t="s">
        <v>76</v>
      </c>
      <c r="G44" s="31">
        <v>1989</v>
      </c>
      <c r="H44" s="31" t="s">
        <v>94</v>
      </c>
      <c r="I44" s="31" t="s">
        <v>71</v>
      </c>
      <c r="J44" s="31"/>
      <c r="K44" s="31">
        <f>K42</f>
        <v>90000</v>
      </c>
      <c r="L44" s="69"/>
      <c r="M44" s="31"/>
      <c r="N44" s="31"/>
      <c r="O44" s="31"/>
      <c r="P44" s="31"/>
      <c r="Q44" s="48"/>
    </row>
    <row r="45" spans="1:17" x14ac:dyDescent="0.2">
      <c r="A45" s="53">
        <f t="shared" si="0"/>
        <v>39</v>
      </c>
      <c r="B45" s="12" t="s">
        <v>358</v>
      </c>
      <c r="C45" s="173" t="s">
        <v>355</v>
      </c>
      <c r="D45" s="129" t="s">
        <v>356</v>
      </c>
      <c r="E45" s="11" t="s">
        <v>19</v>
      </c>
      <c r="F45" s="11" t="s">
        <v>69</v>
      </c>
      <c r="G45" s="11">
        <v>1984</v>
      </c>
      <c r="H45" s="11" t="s">
        <v>94</v>
      </c>
      <c r="I45" s="11" t="s">
        <v>71</v>
      </c>
      <c r="J45" s="11"/>
      <c r="K45" s="11">
        <f t="shared" ref="K45:K52" si="2">K44</f>
        <v>90000</v>
      </c>
      <c r="L45" s="56">
        <f>K45+K46</f>
        <v>180000</v>
      </c>
      <c r="M45" s="11">
        <v>1</v>
      </c>
      <c r="N45" s="11" t="s">
        <v>271</v>
      </c>
      <c r="O45" s="11">
        <v>2</v>
      </c>
      <c r="P45" s="11"/>
      <c r="Q45" s="18"/>
    </row>
    <row r="46" spans="1:17" ht="15.75" thickBot="1" x14ac:dyDescent="0.25">
      <c r="A46" s="62">
        <f t="shared" si="0"/>
        <v>40</v>
      </c>
      <c r="B46" s="44" t="s">
        <v>359</v>
      </c>
      <c r="C46" s="174"/>
      <c r="D46" s="137" t="s">
        <v>357</v>
      </c>
      <c r="E46" s="31"/>
      <c r="F46" s="31" t="s">
        <v>69</v>
      </c>
      <c r="G46" s="31">
        <v>1987</v>
      </c>
      <c r="H46" s="31" t="s">
        <v>94</v>
      </c>
      <c r="I46" s="31" t="s">
        <v>71</v>
      </c>
      <c r="J46" s="31"/>
      <c r="K46" s="31">
        <f t="shared" si="2"/>
        <v>90000</v>
      </c>
      <c r="L46" s="69"/>
      <c r="M46" s="31"/>
      <c r="N46" s="31"/>
      <c r="O46" s="31"/>
      <c r="P46" s="31"/>
      <c r="Q46" s="48"/>
    </row>
    <row r="47" spans="1:17" x14ac:dyDescent="0.2">
      <c r="A47" s="53">
        <f t="shared" si="0"/>
        <v>41</v>
      </c>
      <c r="B47" s="11" t="s">
        <v>423</v>
      </c>
      <c r="C47" s="167" t="s">
        <v>420</v>
      </c>
      <c r="D47" s="72" t="s">
        <v>421</v>
      </c>
      <c r="E47" s="11" t="s">
        <v>19</v>
      </c>
      <c r="F47" s="11" t="s">
        <v>69</v>
      </c>
      <c r="G47" s="11">
        <v>1975</v>
      </c>
      <c r="H47" s="11" t="s">
        <v>70</v>
      </c>
      <c r="I47" s="11" t="s">
        <v>71</v>
      </c>
      <c r="J47" s="11"/>
      <c r="K47" s="11">
        <f t="shared" si="2"/>
        <v>90000</v>
      </c>
      <c r="L47" s="56">
        <f>K47+K48</f>
        <v>180000</v>
      </c>
      <c r="M47" s="11">
        <v>1</v>
      </c>
      <c r="N47" s="11" t="s">
        <v>78</v>
      </c>
      <c r="O47" s="11">
        <v>2</v>
      </c>
      <c r="P47" s="11"/>
      <c r="Q47" s="18"/>
    </row>
    <row r="48" spans="1:17" ht="15.75" thickBot="1" x14ac:dyDescent="0.25">
      <c r="A48" s="62">
        <f t="shared" si="0"/>
        <v>42</v>
      </c>
      <c r="B48" s="31" t="s">
        <v>424</v>
      </c>
      <c r="C48" s="166"/>
      <c r="D48" s="43" t="s">
        <v>422</v>
      </c>
      <c r="E48" s="31"/>
      <c r="F48" s="31" t="s">
        <v>69</v>
      </c>
      <c r="G48" s="31">
        <v>1985</v>
      </c>
      <c r="H48" s="31" t="s">
        <v>70</v>
      </c>
      <c r="I48" s="31" t="s">
        <v>71</v>
      </c>
      <c r="J48" s="31"/>
      <c r="K48" s="31">
        <f t="shared" si="2"/>
        <v>90000</v>
      </c>
      <c r="L48" s="69"/>
      <c r="M48" s="31"/>
      <c r="N48" s="31"/>
      <c r="O48" s="31"/>
      <c r="P48" s="31"/>
      <c r="Q48" s="48"/>
    </row>
    <row r="49" spans="1:17" x14ac:dyDescent="0.2">
      <c r="A49" s="53">
        <f t="shared" si="0"/>
        <v>43</v>
      </c>
      <c r="B49" s="11" t="s">
        <v>428</v>
      </c>
      <c r="C49" s="167" t="s">
        <v>425</v>
      </c>
      <c r="D49" s="51" t="s">
        <v>426</v>
      </c>
      <c r="E49" s="11" t="s">
        <v>19</v>
      </c>
      <c r="F49" s="11" t="s">
        <v>69</v>
      </c>
      <c r="G49" s="11">
        <v>1984</v>
      </c>
      <c r="H49" s="11" t="s">
        <v>70</v>
      </c>
      <c r="I49" s="11" t="s">
        <v>71</v>
      </c>
      <c r="J49" s="11"/>
      <c r="K49" s="11">
        <f t="shared" si="2"/>
        <v>90000</v>
      </c>
      <c r="L49" s="56">
        <f>K49+K50</f>
        <v>180000</v>
      </c>
      <c r="M49" s="11">
        <v>1</v>
      </c>
      <c r="N49" s="11" t="s">
        <v>78</v>
      </c>
      <c r="O49" s="11">
        <v>1</v>
      </c>
      <c r="P49" s="11"/>
      <c r="Q49" s="18"/>
    </row>
    <row r="50" spans="1:17" ht="15.75" thickBot="1" x14ac:dyDescent="0.25">
      <c r="A50" s="62">
        <f t="shared" si="0"/>
        <v>44</v>
      </c>
      <c r="B50" s="31" t="s">
        <v>429</v>
      </c>
      <c r="C50" s="166"/>
      <c r="D50" s="43" t="s">
        <v>427</v>
      </c>
      <c r="E50" s="31"/>
      <c r="F50" s="31" t="s">
        <v>69</v>
      </c>
      <c r="G50" s="31">
        <v>1990</v>
      </c>
      <c r="H50" s="31" t="s">
        <v>70</v>
      </c>
      <c r="I50" s="31" t="s">
        <v>71</v>
      </c>
      <c r="J50" s="31"/>
      <c r="K50" s="31">
        <f t="shared" si="2"/>
        <v>90000</v>
      </c>
      <c r="L50" s="69"/>
      <c r="M50" s="31"/>
      <c r="N50" s="31"/>
      <c r="O50" s="31"/>
      <c r="P50" s="31"/>
      <c r="Q50" s="48"/>
    </row>
    <row r="51" spans="1:17" x14ac:dyDescent="0.2">
      <c r="A51" s="53">
        <f t="shared" si="0"/>
        <v>45</v>
      </c>
      <c r="B51" s="11" t="s">
        <v>433</v>
      </c>
      <c r="C51" s="167" t="s">
        <v>430</v>
      </c>
      <c r="D51" s="51" t="s">
        <v>431</v>
      </c>
      <c r="E51" s="11" t="s">
        <v>19</v>
      </c>
      <c r="F51" s="11" t="s">
        <v>69</v>
      </c>
      <c r="G51" s="11">
        <v>1980</v>
      </c>
      <c r="H51" s="11" t="s">
        <v>94</v>
      </c>
      <c r="I51" s="11" t="s">
        <v>71</v>
      </c>
      <c r="J51" s="11"/>
      <c r="K51" s="11">
        <f t="shared" si="2"/>
        <v>90000</v>
      </c>
      <c r="L51" s="56">
        <f>K51+K52</f>
        <v>180000</v>
      </c>
      <c r="M51" s="11">
        <v>1</v>
      </c>
      <c r="N51" s="11" t="s">
        <v>335</v>
      </c>
      <c r="O51" s="11">
        <v>1</v>
      </c>
      <c r="P51" s="11"/>
      <c r="Q51" s="18"/>
    </row>
    <row r="52" spans="1:17" ht="15.75" thickBot="1" x14ac:dyDescent="0.25">
      <c r="A52" s="54">
        <f t="shared" si="0"/>
        <v>46</v>
      </c>
      <c r="B52" s="14" t="s">
        <v>434</v>
      </c>
      <c r="C52" s="168"/>
      <c r="D52" s="52" t="s">
        <v>432</v>
      </c>
      <c r="E52" s="14"/>
      <c r="F52" s="14" t="s">
        <v>69</v>
      </c>
      <c r="G52" s="14">
        <v>1992</v>
      </c>
      <c r="H52" s="14" t="s">
        <v>94</v>
      </c>
      <c r="I52" s="14" t="s">
        <v>71</v>
      </c>
      <c r="J52" s="14"/>
      <c r="K52" s="14">
        <f t="shared" si="2"/>
        <v>90000</v>
      </c>
      <c r="L52" s="57"/>
      <c r="M52" s="14"/>
      <c r="N52" s="14"/>
      <c r="O52" s="14"/>
      <c r="P52" s="14"/>
      <c r="Q52" s="19"/>
    </row>
    <row r="53" spans="1:17" x14ac:dyDescent="0.2">
      <c r="A53" s="47"/>
      <c r="D53" s="107"/>
    </row>
    <row r="54" spans="1:17" x14ac:dyDescent="0.2">
      <c r="A54" s="47"/>
      <c r="D54" s="107"/>
    </row>
    <row r="55" spans="1:17" x14ac:dyDescent="0.2">
      <c r="D55" s="107"/>
    </row>
    <row r="56" spans="1:17" x14ac:dyDescent="0.2">
      <c r="D56" s="107"/>
    </row>
    <row r="57" spans="1:17" x14ac:dyDescent="0.2">
      <c r="D57" s="107"/>
    </row>
    <row r="58" spans="1:17" x14ac:dyDescent="0.2">
      <c r="D58" s="107"/>
    </row>
    <row r="59" spans="1:17" x14ac:dyDescent="0.2">
      <c r="D59" s="107"/>
    </row>
    <row r="60" spans="1:17" x14ac:dyDescent="0.2">
      <c r="D60" s="107"/>
    </row>
    <row r="61" spans="1:17" x14ac:dyDescent="0.2">
      <c r="D61" s="107"/>
    </row>
    <row r="62" spans="1:17" x14ac:dyDescent="0.2">
      <c r="D62" s="107"/>
    </row>
    <row r="63" spans="1:17" x14ac:dyDescent="0.2">
      <c r="D63" s="107"/>
    </row>
    <row r="64" spans="1:17" x14ac:dyDescent="0.2">
      <c r="D64" s="107"/>
    </row>
    <row r="65" spans="4:4" x14ac:dyDescent="0.2">
      <c r="D65" s="107"/>
    </row>
    <row r="66" spans="4:4" x14ac:dyDescent="0.2">
      <c r="D66" s="107"/>
    </row>
  </sheetData>
  <mergeCells count="23">
    <mergeCell ref="C43:C44"/>
    <mergeCell ref="C17:C18"/>
    <mergeCell ref="C15:C16"/>
    <mergeCell ref="C19:C20"/>
    <mergeCell ref="C41:C42"/>
    <mergeCell ref="C9:C10"/>
    <mergeCell ref="C7:C8"/>
    <mergeCell ref="C11:C12"/>
    <mergeCell ref="C13:C14"/>
    <mergeCell ref="C47:C48"/>
    <mergeCell ref="C49:C50"/>
    <mergeCell ref="C51:C52"/>
    <mergeCell ref="C39:C40"/>
    <mergeCell ref="C35:C36"/>
    <mergeCell ref="C37:C38"/>
    <mergeCell ref="C33:C34"/>
    <mergeCell ref="C31:C32"/>
    <mergeCell ref="C29:C30"/>
    <mergeCell ref="C27:C28"/>
    <mergeCell ref="C45:C46"/>
    <mergeCell ref="C25:C26"/>
    <mergeCell ref="C23:C24"/>
    <mergeCell ref="C21:C22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zoomScale="110" zoomScaleNormal="110" workbookViewId="0">
      <selection activeCell="D26" sqref="D26"/>
    </sheetView>
  </sheetViews>
  <sheetFormatPr defaultRowHeight="15" x14ac:dyDescent="0.25"/>
  <cols>
    <col min="1" max="2" width="9.140625" style="1"/>
    <col min="3" max="3" width="18.42578125" style="1" customWidth="1"/>
    <col min="4" max="4" width="30.28515625" style="1" customWidth="1"/>
    <col min="5" max="7" width="9.140625" style="1"/>
    <col min="8" max="8" width="14.85546875" style="1" customWidth="1"/>
    <col min="9" max="9" width="13" style="1" customWidth="1"/>
    <col min="10" max="12" width="13.42578125" style="1" customWidth="1"/>
    <col min="13" max="13" width="12.5703125" style="1" customWidth="1"/>
    <col min="14" max="14" width="13.7109375" style="1" customWidth="1"/>
    <col min="15" max="15" width="25.7109375" style="1" customWidth="1"/>
    <col min="16" max="16" width="11.85546875" style="1" customWidth="1"/>
    <col min="17" max="17" width="12.85546875" style="1" customWidth="1"/>
    <col min="18" max="16384" width="9.140625" style="1"/>
  </cols>
  <sheetData>
    <row r="2" spans="1:17" ht="18.75" x14ac:dyDescent="0.25">
      <c r="D2" s="2" t="s">
        <v>65</v>
      </c>
    </row>
    <row r="4" spans="1:17" ht="15.75" thickBot="1" x14ac:dyDescent="0.3"/>
    <row r="5" spans="1:17" ht="45.75" thickBot="1" x14ac:dyDescent="0.3">
      <c r="A5" s="20" t="s">
        <v>3</v>
      </c>
      <c r="B5" s="21" t="s">
        <v>0</v>
      </c>
      <c r="C5" s="21" t="s">
        <v>1</v>
      </c>
      <c r="D5" s="21" t="s">
        <v>4</v>
      </c>
      <c r="E5" s="21" t="s">
        <v>5</v>
      </c>
      <c r="F5" s="21" t="s">
        <v>13</v>
      </c>
      <c r="G5" s="21" t="s">
        <v>14</v>
      </c>
      <c r="H5" s="21" t="s">
        <v>15</v>
      </c>
      <c r="I5" s="21" t="s">
        <v>6</v>
      </c>
      <c r="J5" s="21" t="s">
        <v>7</v>
      </c>
      <c r="K5" s="21" t="s">
        <v>8</v>
      </c>
      <c r="L5" s="22" t="s">
        <v>16</v>
      </c>
      <c r="M5" s="21" t="s">
        <v>9</v>
      </c>
      <c r="N5" s="21" t="s">
        <v>10</v>
      </c>
      <c r="O5" s="21" t="s">
        <v>12</v>
      </c>
      <c r="P5" s="23" t="s">
        <v>17</v>
      </c>
      <c r="Q5" s="24" t="s">
        <v>18</v>
      </c>
    </row>
    <row r="6" spans="1:17" ht="15.75" thickBot="1" x14ac:dyDescent="0.3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7"/>
    </row>
    <row r="7" spans="1:17" ht="22.5" customHeight="1" x14ac:dyDescent="0.25">
      <c r="A7" s="4">
        <v>1</v>
      </c>
      <c r="B7" s="11" t="s">
        <v>41</v>
      </c>
      <c r="C7" s="159" t="s">
        <v>141</v>
      </c>
      <c r="D7" s="11" t="s">
        <v>74</v>
      </c>
      <c r="E7" s="11" t="s">
        <v>19</v>
      </c>
      <c r="F7" s="11" t="s">
        <v>69</v>
      </c>
      <c r="G7" s="11">
        <v>1994</v>
      </c>
      <c r="H7" s="11" t="s">
        <v>77</v>
      </c>
      <c r="I7" s="28" t="s">
        <v>71</v>
      </c>
      <c r="J7" s="11"/>
      <c r="K7" s="12">
        <v>90000</v>
      </c>
      <c r="L7" s="8">
        <f>K7+K8</f>
        <v>180000</v>
      </c>
      <c r="M7" s="28" t="s">
        <v>72</v>
      </c>
      <c r="N7" s="5" t="s">
        <v>78</v>
      </c>
      <c r="O7" s="16">
        <v>1</v>
      </c>
      <c r="P7" s="11"/>
      <c r="Q7" s="18"/>
    </row>
    <row r="8" spans="1:17" ht="15.75" thickBot="1" x14ac:dyDescent="0.3">
      <c r="A8" s="6">
        <v>2</v>
      </c>
      <c r="B8" s="14" t="s">
        <v>42</v>
      </c>
      <c r="C8" s="170"/>
      <c r="D8" s="31" t="s">
        <v>75</v>
      </c>
      <c r="E8" s="14"/>
      <c r="F8" s="14" t="s">
        <v>76</v>
      </c>
      <c r="G8" s="14">
        <v>1997</v>
      </c>
      <c r="H8" s="14" t="s">
        <v>77</v>
      </c>
      <c r="I8" s="14" t="s">
        <v>71</v>
      </c>
      <c r="J8" s="14"/>
      <c r="K8" s="15">
        <v>90000</v>
      </c>
      <c r="L8" s="9"/>
      <c r="M8" s="13"/>
      <c r="N8" s="7"/>
      <c r="O8" s="17"/>
      <c r="P8" s="14"/>
      <c r="Q8" s="19"/>
    </row>
    <row r="9" spans="1:17" ht="15.75" thickBot="1" x14ac:dyDescent="0.25">
      <c r="A9" s="4">
        <v>3</v>
      </c>
      <c r="B9" s="11" t="s">
        <v>43</v>
      </c>
      <c r="C9" s="166" t="s">
        <v>87</v>
      </c>
      <c r="D9" s="32" t="s">
        <v>88</v>
      </c>
      <c r="E9" s="11" t="s">
        <v>19</v>
      </c>
      <c r="F9" s="11" t="s">
        <v>69</v>
      </c>
      <c r="G9" s="14">
        <v>1966</v>
      </c>
      <c r="H9" s="11" t="s">
        <v>90</v>
      </c>
      <c r="I9" s="11" t="s">
        <v>71</v>
      </c>
      <c r="J9" s="11"/>
      <c r="K9" s="12">
        <f>K8</f>
        <v>90000</v>
      </c>
      <c r="L9" s="8">
        <f>K9+K10</f>
        <v>180000</v>
      </c>
      <c r="M9" s="10">
        <v>1</v>
      </c>
      <c r="N9" s="5" t="s">
        <v>78</v>
      </c>
      <c r="O9" s="16">
        <v>2</v>
      </c>
      <c r="P9" s="11"/>
      <c r="Q9" s="18"/>
    </row>
    <row r="10" spans="1:17" ht="15.75" thickBot="1" x14ac:dyDescent="0.25">
      <c r="A10" s="6">
        <v>4</v>
      </c>
      <c r="B10" s="14" t="s">
        <v>44</v>
      </c>
      <c r="C10" s="157"/>
      <c r="D10" s="32" t="s">
        <v>89</v>
      </c>
      <c r="E10" s="14"/>
      <c r="F10" s="14" t="s">
        <v>69</v>
      </c>
      <c r="G10" s="14">
        <v>1982</v>
      </c>
      <c r="H10" s="11" t="s">
        <v>90</v>
      </c>
      <c r="I10" s="14" t="s">
        <v>71</v>
      </c>
      <c r="J10" s="14"/>
      <c r="K10" s="12">
        <f>K9</f>
        <v>90000</v>
      </c>
      <c r="L10" s="9"/>
      <c r="M10" s="13"/>
      <c r="N10" s="7"/>
      <c r="O10" s="17"/>
      <c r="P10" s="14"/>
      <c r="Q10" s="19"/>
    </row>
    <row r="11" spans="1:17" x14ac:dyDescent="0.2">
      <c r="A11" s="4">
        <v>5</v>
      </c>
      <c r="B11" s="11" t="s">
        <v>45</v>
      </c>
      <c r="C11" s="159" t="s">
        <v>92</v>
      </c>
      <c r="D11" s="29" t="s">
        <v>91</v>
      </c>
      <c r="E11" s="11" t="s">
        <v>19</v>
      </c>
      <c r="F11" s="11" t="s">
        <v>69</v>
      </c>
      <c r="G11" s="11">
        <v>1973</v>
      </c>
      <c r="H11" s="11" t="s">
        <v>94</v>
      </c>
      <c r="I11" s="11" t="s">
        <v>71</v>
      </c>
      <c r="J11" s="11"/>
      <c r="K11" s="12">
        <f>K10</f>
        <v>90000</v>
      </c>
      <c r="L11" s="8">
        <f>K11+K12</f>
        <v>180000</v>
      </c>
      <c r="M11" s="10">
        <v>1</v>
      </c>
      <c r="N11" s="5" t="s">
        <v>78</v>
      </c>
      <c r="O11" s="16">
        <v>2</v>
      </c>
      <c r="P11" s="11"/>
      <c r="Q11" s="18"/>
    </row>
    <row r="12" spans="1:17" ht="15.75" thickBot="1" x14ac:dyDescent="0.25">
      <c r="A12" s="6">
        <v>6</v>
      </c>
      <c r="B12" s="14" t="s">
        <v>46</v>
      </c>
      <c r="C12" s="160"/>
      <c r="D12" s="32" t="s">
        <v>93</v>
      </c>
      <c r="E12" s="14"/>
      <c r="F12" s="14" t="s">
        <v>69</v>
      </c>
      <c r="G12" s="14">
        <v>1980</v>
      </c>
      <c r="H12" s="14" t="s">
        <v>94</v>
      </c>
      <c r="I12" s="14" t="s">
        <v>71</v>
      </c>
      <c r="J12" s="14"/>
      <c r="K12" s="15">
        <f>K11</f>
        <v>90000</v>
      </c>
      <c r="L12" s="9"/>
      <c r="M12" s="13"/>
      <c r="N12" s="7"/>
      <c r="O12" s="17"/>
      <c r="P12" s="14"/>
      <c r="Q12" s="19"/>
    </row>
    <row r="13" spans="1:17" s="214" customFormat="1" x14ac:dyDescent="0.25">
      <c r="A13" s="138">
        <v>7</v>
      </c>
      <c r="B13" s="139" t="s">
        <v>47</v>
      </c>
      <c r="C13" s="208" t="s">
        <v>95</v>
      </c>
      <c r="D13" s="209"/>
      <c r="E13" s="139" t="s">
        <v>19</v>
      </c>
      <c r="F13" s="139" t="s">
        <v>69</v>
      </c>
      <c r="G13" s="139"/>
      <c r="H13" s="139"/>
      <c r="I13" s="139"/>
      <c r="J13" s="139"/>
      <c r="K13" s="210"/>
      <c r="L13" s="211"/>
      <c r="M13" s="212"/>
      <c r="N13" s="213" t="s">
        <v>11</v>
      </c>
      <c r="O13" s="211"/>
      <c r="P13" s="139"/>
      <c r="Q13" s="140"/>
    </row>
    <row r="14" spans="1:17" s="214" customFormat="1" ht="15.75" thickBot="1" x14ac:dyDescent="0.3">
      <c r="A14" s="215">
        <v>8</v>
      </c>
      <c r="B14" s="216" t="s">
        <v>48</v>
      </c>
      <c r="C14" s="217"/>
      <c r="D14" s="216"/>
      <c r="E14" s="216"/>
      <c r="F14" s="216" t="s">
        <v>76</v>
      </c>
      <c r="G14" s="216"/>
      <c r="H14" s="216"/>
      <c r="I14" s="216"/>
      <c r="J14" s="216"/>
      <c r="K14" s="218"/>
      <c r="L14" s="219"/>
      <c r="M14" s="220"/>
      <c r="N14" s="221"/>
      <c r="O14" s="219"/>
      <c r="P14" s="216"/>
      <c r="Q14" s="222"/>
    </row>
    <row r="15" spans="1:17" x14ac:dyDescent="0.2">
      <c r="A15" s="53">
        <v>9</v>
      </c>
      <c r="B15" s="11" t="s">
        <v>49</v>
      </c>
      <c r="C15" s="156" t="s">
        <v>251</v>
      </c>
      <c r="D15" s="93" t="s">
        <v>252</v>
      </c>
      <c r="E15" s="11" t="s">
        <v>19</v>
      </c>
      <c r="F15" s="11" t="s">
        <v>69</v>
      </c>
      <c r="G15" s="11">
        <v>1984</v>
      </c>
      <c r="H15" s="11" t="s">
        <v>254</v>
      </c>
      <c r="I15" s="11" t="s">
        <v>71</v>
      </c>
      <c r="J15" s="11"/>
      <c r="K15" s="11">
        <f>K12</f>
        <v>90000</v>
      </c>
      <c r="L15" s="56">
        <f>K15+K16</f>
        <v>180000</v>
      </c>
      <c r="M15" s="11">
        <v>1</v>
      </c>
      <c r="N15" s="11" t="s">
        <v>78</v>
      </c>
      <c r="O15" s="11">
        <v>2</v>
      </c>
      <c r="P15" s="11"/>
      <c r="Q15" s="18"/>
    </row>
    <row r="16" spans="1:17" ht="15.75" thickBot="1" x14ac:dyDescent="0.25">
      <c r="A16" s="54">
        <v>10</v>
      </c>
      <c r="B16" s="14" t="s">
        <v>50</v>
      </c>
      <c r="C16" s="157"/>
      <c r="D16" s="94" t="s">
        <v>253</v>
      </c>
      <c r="E16" s="14"/>
      <c r="F16" s="14" t="s">
        <v>69</v>
      </c>
      <c r="G16" s="14">
        <v>1993</v>
      </c>
      <c r="H16" s="94" t="s">
        <v>255</v>
      </c>
      <c r="I16" s="14" t="s">
        <v>71</v>
      </c>
      <c r="J16" s="14"/>
      <c r="K16" s="14">
        <f>K15</f>
        <v>90000</v>
      </c>
      <c r="L16" s="57"/>
      <c r="M16" s="14"/>
      <c r="N16" s="14"/>
      <c r="O16" s="14"/>
      <c r="P16" s="14"/>
      <c r="Q16" s="19"/>
    </row>
    <row r="17" spans="3:15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mergeCells count="5">
    <mergeCell ref="C7:C8"/>
    <mergeCell ref="C9:C10"/>
    <mergeCell ref="C11:C12"/>
    <mergeCell ref="C13:C14"/>
    <mergeCell ref="C15:C16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D19" sqref="D19"/>
    </sheetView>
  </sheetViews>
  <sheetFormatPr defaultRowHeight="15" x14ac:dyDescent="0.25"/>
  <cols>
    <col min="1" max="2" width="9.140625" style="1"/>
    <col min="3" max="3" width="21.7109375" style="1" customWidth="1"/>
    <col min="4" max="4" width="30.28515625" style="1" customWidth="1"/>
    <col min="5" max="7" width="9.140625" style="1"/>
    <col min="8" max="8" width="14.85546875" style="1" customWidth="1"/>
    <col min="9" max="10" width="13" style="1" customWidth="1"/>
    <col min="11" max="13" width="13.42578125" style="1" customWidth="1"/>
    <col min="14" max="14" width="12.5703125" style="1" customWidth="1"/>
    <col min="15" max="15" width="13.7109375" style="1" customWidth="1"/>
    <col min="16" max="16" width="25.7109375" style="1" customWidth="1"/>
    <col min="17" max="17" width="11.85546875" style="1" customWidth="1"/>
    <col min="18" max="18" width="12.85546875" style="1" customWidth="1"/>
    <col min="19" max="16384" width="9.140625" style="1"/>
  </cols>
  <sheetData>
    <row r="1" spans="1:18" ht="15.75" thickBot="1" x14ac:dyDescent="0.3"/>
    <row r="2" spans="1:18" ht="37.5" customHeight="1" thickBot="1" x14ac:dyDescent="0.3">
      <c r="D2" s="183" t="s">
        <v>30</v>
      </c>
      <c r="E2" s="184"/>
      <c r="F2" s="185"/>
    </row>
    <row r="4" spans="1:18" ht="15.75" thickBot="1" x14ac:dyDescent="0.3"/>
    <row r="5" spans="1:18" ht="60.75" thickBot="1" x14ac:dyDescent="0.3">
      <c r="A5" s="20" t="s">
        <v>3</v>
      </c>
      <c r="B5" s="21" t="s">
        <v>0</v>
      </c>
      <c r="C5" s="21" t="s">
        <v>1</v>
      </c>
      <c r="D5" s="21" t="s">
        <v>4</v>
      </c>
      <c r="E5" s="21" t="s">
        <v>5</v>
      </c>
      <c r="F5" s="21" t="s">
        <v>13</v>
      </c>
      <c r="G5" s="21" t="s">
        <v>14</v>
      </c>
      <c r="H5" s="21" t="s">
        <v>15</v>
      </c>
      <c r="I5" s="21" t="s">
        <v>6</v>
      </c>
      <c r="J5" s="21" t="s">
        <v>61</v>
      </c>
      <c r="K5" s="21" t="s">
        <v>7</v>
      </c>
      <c r="L5" s="21" t="s">
        <v>8</v>
      </c>
      <c r="M5" s="22" t="s">
        <v>16</v>
      </c>
      <c r="N5" s="21" t="s">
        <v>9</v>
      </c>
      <c r="O5" s="21" t="s">
        <v>10</v>
      </c>
      <c r="P5" s="21" t="s">
        <v>12</v>
      </c>
      <c r="Q5" s="23" t="s">
        <v>17</v>
      </c>
      <c r="R5" s="24" t="s">
        <v>18</v>
      </c>
    </row>
    <row r="6" spans="1:18" ht="15.75" thickBot="1" x14ac:dyDescent="0.3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</row>
    <row r="7" spans="1:18" x14ac:dyDescent="0.2">
      <c r="A7" s="53">
        <v>1</v>
      </c>
      <c r="B7" s="11" t="s">
        <v>51</v>
      </c>
      <c r="C7" s="167" t="s">
        <v>130</v>
      </c>
      <c r="D7" s="51" t="s">
        <v>131</v>
      </c>
      <c r="E7" s="11" t="s">
        <v>19</v>
      </c>
      <c r="F7" s="11" t="s">
        <v>69</v>
      </c>
      <c r="G7" s="11"/>
      <c r="H7" s="11" t="s">
        <v>133</v>
      </c>
      <c r="I7" s="28" t="s">
        <v>71</v>
      </c>
      <c r="J7" s="28"/>
      <c r="K7" s="11"/>
      <c r="L7" s="11">
        <v>50000</v>
      </c>
      <c r="M7" s="56">
        <v>100000</v>
      </c>
      <c r="N7" s="28" t="s">
        <v>72</v>
      </c>
      <c r="O7" s="11" t="s">
        <v>78</v>
      </c>
      <c r="P7" s="11">
        <v>2</v>
      </c>
      <c r="Q7" s="11"/>
      <c r="R7" s="18"/>
    </row>
    <row r="8" spans="1:18" ht="15.75" thickBot="1" x14ac:dyDescent="0.25">
      <c r="A8" s="62">
        <f>A7+1</f>
        <v>2</v>
      </c>
      <c r="B8" s="31" t="s">
        <v>53</v>
      </c>
      <c r="C8" s="166"/>
      <c r="D8" s="43" t="s">
        <v>132</v>
      </c>
      <c r="E8" s="31"/>
      <c r="F8" s="31" t="s">
        <v>69</v>
      </c>
      <c r="G8" s="31"/>
      <c r="H8" s="31" t="s">
        <v>133</v>
      </c>
      <c r="I8" s="31" t="s">
        <v>71</v>
      </c>
      <c r="J8" s="31"/>
      <c r="K8" s="31"/>
      <c r="L8" s="31">
        <v>50000</v>
      </c>
      <c r="M8" s="69"/>
      <c r="N8" s="31"/>
      <c r="O8" s="31"/>
      <c r="P8" s="31"/>
      <c r="Q8" s="31"/>
      <c r="R8" s="48"/>
    </row>
    <row r="9" spans="1:18" ht="18.75" customHeight="1" x14ac:dyDescent="0.2">
      <c r="A9" s="53">
        <f t="shared" ref="A9:A14" si="0">A8+1</f>
        <v>3</v>
      </c>
      <c r="B9" s="11" t="s">
        <v>54</v>
      </c>
      <c r="C9" s="186" t="s">
        <v>400</v>
      </c>
      <c r="D9" s="51" t="s">
        <v>399</v>
      </c>
      <c r="E9" s="11" t="s">
        <v>19</v>
      </c>
      <c r="F9" s="11" t="s">
        <v>69</v>
      </c>
      <c r="G9" s="11"/>
      <c r="H9" s="11" t="s">
        <v>94</v>
      </c>
      <c r="I9" s="11" t="s">
        <v>71</v>
      </c>
      <c r="J9" s="11"/>
      <c r="K9" s="11"/>
      <c r="L9" s="11">
        <f>L8</f>
        <v>50000</v>
      </c>
      <c r="M9" s="56">
        <f>L9+L10+L11</f>
        <v>150000</v>
      </c>
      <c r="N9" s="11">
        <v>1</v>
      </c>
      <c r="O9" s="11" t="s">
        <v>78</v>
      </c>
      <c r="P9" s="11">
        <v>2</v>
      </c>
      <c r="Q9" s="11"/>
      <c r="R9" s="18"/>
    </row>
    <row r="10" spans="1:18" x14ac:dyDescent="0.2">
      <c r="A10" s="66">
        <f t="shared" si="0"/>
        <v>4</v>
      </c>
      <c r="B10" s="41" t="s">
        <v>52</v>
      </c>
      <c r="C10" s="187"/>
      <c r="D10" s="32" t="s">
        <v>401</v>
      </c>
      <c r="E10" s="41"/>
      <c r="F10" s="41" t="s">
        <v>76</v>
      </c>
      <c r="G10" s="41"/>
      <c r="H10" s="41" t="s">
        <v>94</v>
      </c>
      <c r="I10" s="41" t="s">
        <v>71</v>
      </c>
      <c r="J10" s="41"/>
      <c r="K10" s="41"/>
      <c r="L10" s="41">
        <f>L9</f>
        <v>50000</v>
      </c>
      <c r="M10" s="65"/>
      <c r="N10" s="41"/>
      <c r="O10" s="41"/>
      <c r="P10" s="41"/>
      <c r="Q10" s="41"/>
      <c r="R10" s="67"/>
    </row>
    <row r="11" spans="1:18" ht="15.75" thickBot="1" x14ac:dyDescent="0.25">
      <c r="A11" s="62">
        <f t="shared" si="0"/>
        <v>5</v>
      </c>
      <c r="B11" s="31" t="s">
        <v>403</v>
      </c>
      <c r="C11" s="198"/>
      <c r="D11" s="43" t="s">
        <v>402</v>
      </c>
      <c r="E11" s="31"/>
      <c r="F11" s="31" t="s">
        <v>69</v>
      </c>
      <c r="G11" s="31"/>
      <c r="H11" s="31" t="s">
        <v>94</v>
      </c>
      <c r="I11" s="31" t="s">
        <v>71</v>
      </c>
      <c r="J11" s="31"/>
      <c r="K11" s="31"/>
      <c r="L11" s="31">
        <f>L10</f>
        <v>50000</v>
      </c>
      <c r="M11" s="69"/>
      <c r="N11" s="31"/>
      <c r="O11" s="31"/>
      <c r="P11" s="31"/>
      <c r="Q11" s="31"/>
      <c r="R11" s="48"/>
    </row>
    <row r="12" spans="1:18" s="134" customFormat="1" x14ac:dyDescent="0.2">
      <c r="A12" s="53">
        <f t="shared" si="0"/>
        <v>6</v>
      </c>
      <c r="B12" s="201" t="s">
        <v>55</v>
      </c>
      <c r="C12" s="154" t="s">
        <v>417</v>
      </c>
      <c r="D12" s="202" t="s">
        <v>418</v>
      </c>
      <c r="E12" s="201" t="s">
        <v>19</v>
      </c>
      <c r="F12" s="201" t="s">
        <v>69</v>
      </c>
      <c r="G12" s="201"/>
      <c r="H12" s="201" t="s">
        <v>419</v>
      </c>
      <c r="I12" s="201" t="s">
        <v>71</v>
      </c>
      <c r="J12" s="201"/>
      <c r="K12" s="201"/>
      <c r="L12" s="201">
        <f>L11</f>
        <v>50000</v>
      </c>
      <c r="M12" s="201"/>
      <c r="N12" s="201">
        <v>1</v>
      </c>
      <c r="O12" s="201" t="s">
        <v>335</v>
      </c>
      <c r="P12" s="201">
        <v>2</v>
      </c>
      <c r="Q12" s="201"/>
      <c r="R12" s="203"/>
    </row>
    <row r="13" spans="1:18" s="134" customFormat="1" x14ac:dyDescent="0.25">
      <c r="A13" s="66">
        <f t="shared" si="0"/>
        <v>7</v>
      </c>
      <c r="B13" s="199" t="s">
        <v>56</v>
      </c>
      <c r="C13" s="200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4"/>
    </row>
    <row r="14" spans="1:18" s="134" customFormat="1" ht="15.75" thickBot="1" x14ac:dyDescent="0.3">
      <c r="A14" s="54">
        <f t="shared" si="0"/>
        <v>8</v>
      </c>
      <c r="B14" s="135" t="s">
        <v>450</v>
      </c>
      <c r="C14" s="15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6"/>
    </row>
    <row r="15" spans="1:18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mergeCells count="4">
    <mergeCell ref="D2:F2"/>
    <mergeCell ref="C9:C11"/>
    <mergeCell ref="C7:C8"/>
    <mergeCell ref="C12:C1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A16" zoomScaleNormal="100" workbookViewId="0">
      <selection activeCell="K46" sqref="K46"/>
    </sheetView>
  </sheetViews>
  <sheetFormatPr defaultRowHeight="15" x14ac:dyDescent="0.25"/>
  <cols>
    <col min="1" max="2" width="9.140625" style="1"/>
    <col min="3" max="3" width="17.5703125" style="1" customWidth="1"/>
    <col min="4" max="4" width="30.28515625" style="1" customWidth="1"/>
    <col min="5" max="7" width="9.140625" style="1"/>
    <col min="8" max="8" width="14" style="1" customWidth="1"/>
    <col min="9" max="9" width="13" style="106" customWidth="1"/>
    <col min="10" max="10" width="13" style="1" customWidth="1"/>
    <col min="11" max="13" width="13.42578125" style="1" customWidth="1"/>
    <col min="14" max="14" width="12.5703125" style="106" customWidth="1"/>
    <col min="15" max="15" width="13.7109375" style="1" customWidth="1"/>
    <col min="16" max="16" width="25.7109375" style="106" customWidth="1"/>
    <col min="17" max="17" width="11.85546875" style="1" customWidth="1"/>
    <col min="18" max="18" width="12.85546875" style="1" customWidth="1"/>
    <col min="19" max="16384" width="9.140625" style="1"/>
  </cols>
  <sheetData>
    <row r="1" spans="1:18" ht="15.75" thickBot="1" x14ac:dyDescent="0.3"/>
    <row r="2" spans="1:18" ht="37.5" customHeight="1" thickBot="1" x14ac:dyDescent="0.3">
      <c r="D2" s="183" t="s">
        <v>62</v>
      </c>
      <c r="E2" s="184"/>
      <c r="F2" s="185"/>
    </row>
    <row r="4" spans="1:18" ht="15.75" thickBot="1" x14ac:dyDescent="0.3"/>
    <row r="5" spans="1:18" ht="60" customHeight="1" thickBot="1" x14ac:dyDescent="0.3">
      <c r="A5" s="20" t="s">
        <v>3</v>
      </c>
      <c r="B5" s="21" t="s">
        <v>0</v>
      </c>
      <c r="C5" s="21" t="s">
        <v>1</v>
      </c>
      <c r="D5" s="21" t="s">
        <v>4</v>
      </c>
      <c r="E5" s="21" t="s">
        <v>5</v>
      </c>
      <c r="F5" s="21" t="s">
        <v>13</v>
      </c>
      <c r="G5" s="21" t="s">
        <v>14</v>
      </c>
      <c r="H5" s="21" t="s">
        <v>15</v>
      </c>
      <c r="I5" s="110" t="s">
        <v>6</v>
      </c>
      <c r="J5" s="21" t="s">
        <v>61</v>
      </c>
      <c r="K5" s="21" t="s">
        <v>7</v>
      </c>
      <c r="L5" s="21" t="s">
        <v>8</v>
      </c>
      <c r="M5" s="22" t="s">
        <v>16</v>
      </c>
      <c r="N5" s="110" t="s">
        <v>9</v>
      </c>
      <c r="O5" s="21" t="s">
        <v>10</v>
      </c>
      <c r="P5" s="110" t="s">
        <v>12</v>
      </c>
      <c r="Q5" s="23" t="s">
        <v>17</v>
      </c>
      <c r="R5" s="24" t="s">
        <v>18</v>
      </c>
    </row>
    <row r="6" spans="1:18" ht="15.75" hidden="1" thickBot="1" x14ac:dyDescent="0.3">
      <c r="A6" s="26"/>
      <c r="B6" s="25"/>
      <c r="C6" s="25"/>
      <c r="D6" s="25"/>
      <c r="E6" s="25"/>
      <c r="F6" s="25"/>
      <c r="G6" s="25"/>
      <c r="H6" s="25"/>
      <c r="I6" s="111"/>
      <c r="J6" s="25"/>
      <c r="K6" s="25"/>
      <c r="L6" s="25"/>
      <c r="M6" s="25"/>
      <c r="N6" s="111"/>
      <c r="O6" s="25"/>
      <c r="P6" s="111"/>
      <c r="Q6" s="25"/>
      <c r="R6" s="27"/>
    </row>
    <row r="7" spans="1:18" ht="18.75" customHeight="1" x14ac:dyDescent="0.25">
      <c r="A7" s="53">
        <v>1</v>
      </c>
      <c r="B7" s="83" t="s">
        <v>51</v>
      </c>
      <c r="C7" s="156" t="s">
        <v>101</v>
      </c>
      <c r="D7" s="82" t="s">
        <v>102</v>
      </c>
      <c r="E7" s="11" t="s">
        <v>19</v>
      </c>
      <c r="F7" s="11" t="s">
        <v>69</v>
      </c>
      <c r="G7" s="11">
        <v>1983</v>
      </c>
      <c r="H7" s="50" t="s">
        <v>104</v>
      </c>
      <c r="I7" s="37" t="s">
        <v>71</v>
      </c>
      <c r="J7" s="28"/>
      <c r="K7" s="11"/>
      <c r="L7" s="12">
        <v>50000</v>
      </c>
      <c r="M7" s="8">
        <v>100000</v>
      </c>
      <c r="N7" s="37" t="s">
        <v>72</v>
      </c>
      <c r="O7" s="5" t="s">
        <v>78</v>
      </c>
      <c r="P7" s="113">
        <v>2</v>
      </c>
      <c r="Q7" s="11"/>
      <c r="R7" s="18"/>
    </row>
    <row r="8" spans="1:18" ht="15.75" thickBot="1" x14ac:dyDescent="0.3">
      <c r="A8" s="62">
        <f>A7+1</f>
        <v>2</v>
      </c>
      <c r="B8" s="84" t="s">
        <v>53</v>
      </c>
      <c r="C8" s="158"/>
      <c r="D8" s="86" t="s">
        <v>103</v>
      </c>
      <c r="E8" s="31"/>
      <c r="F8" s="31" t="s">
        <v>76</v>
      </c>
      <c r="G8" s="31">
        <v>1987</v>
      </c>
      <c r="H8" s="31" t="s">
        <v>94</v>
      </c>
      <c r="I8" s="92" t="s">
        <v>71</v>
      </c>
      <c r="J8" s="31"/>
      <c r="K8" s="31"/>
      <c r="L8" s="44">
        <v>50000</v>
      </c>
      <c r="M8" s="45"/>
      <c r="N8" s="90"/>
      <c r="O8" s="46"/>
      <c r="P8" s="112"/>
      <c r="Q8" s="31"/>
      <c r="R8" s="48"/>
    </row>
    <row r="9" spans="1:18" x14ac:dyDescent="0.25">
      <c r="A9" s="53">
        <f t="shared" ref="A9:A58" si="0">A8+1</f>
        <v>3</v>
      </c>
      <c r="B9" s="11" t="s">
        <v>54</v>
      </c>
      <c r="C9" s="167" t="s">
        <v>140</v>
      </c>
      <c r="D9" s="82" t="s">
        <v>118</v>
      </c>
      <c r="E9" s="11" t="s">
        <v>19</v>
      </c>
      <c r="F9" s="11" t="s">
        <v>76</v>
      </c>
      <c r="G9" s="11"/>
      <c r="H9" s="11" t="s">
        <v>94</v>
      </c>
      <c r="I9" s="91" t="s">
        <v>71</v>
      </c>
      <c r="J9" s="11"/>
      <c r="K9" s="11"/>
      <c r="L9" s="11">
        <f>L7</f>
        <v>50000</v>
      </c>
      <c r="M9" s="56">
        <f>L9+L10</f>
        <v>100000</v>
      </c>
      <c r="N9" s="91">
        <v>1</v>
      </c>
      <c r="O9" s="11" t="s">
        <v>78</v>
      </c>
      <c r="P9" s="91">
        <v>1</v>
      </c>
      <c r="Q9" s="11"/>
      <c r="R9" s="18"/>
    </row>
    <row r="10" spans="1:18" ht="15.75" thickBot="1" x14ac:dyDescent="0.3">
      <c r="A10" s="62">
        <f t="shared" si="0"/>
        <v>4</v>
      </c>
      <c r="B10" s="31" t="s">
        <v>52</v>
      </c>
      <c r="C10" s="166"/>
      <c r="D10" s="81" t="s">
        <v>119</v>
      </c>
      <c r="E10" s="31"/>
      <c r="F10" s="31" t="s">
        <v>76</v>
      </c>
      <c r="G10" s="31"/>
      <c r="H10" s="31" t="s">
        <v>94</v>
      </c>
      <c r="I10" s="92" t="s">
        <v>71</v>
      </c>
      <c r="J10" s="31"/>
      <c r="K10" s="31"/>
      <c r="L10" s="31">
        <f>L8</f>
        <v>50000</v>
      </c>
      <c r="M10" s="69"/>
      <c r="N10" s="92"/>
      <c r="O10" s="31"/>
      <c r="P10" s="92"/>
      <c r="Q10" s="31"/>
      <c r="R10" s="48"/>
    </row>
    <row r="11" spans="1:18" ht="18" customHeight="1" x14ac:dyDescent="0.25">
      <c r="A11" s="53">
        <f t="shared" si="0"/>
        <v>5</v>
      </c>
      <c r="B11" s="11" t="s">
        <v>55</v>
      </c>
      <c r="C11" s="181" t="s">
        <v>120</v>
      </c>
      <c r="D11" s="82" t="s">
        <v>121</v>
      </c>
      <c r="E11" s="11" t="s">
        <v>19</v>
      </c>
      <c r="F11" s="11" t="s">
        <v>69</v>
      </c>
      <c r="G11" s="11"/>
      <c r="H11" s="11" t="s">
        <v>123</v>
      </c>
      <c r="I11" s="91" t="s">
        <v>71</v>
      </c>
      <c r="J11" s="11"/>
      <c r="K11" s="11"/>
      <c r="L11" s="11">
        <f>L9</f>
        <v>50000</v>
      </c>
      <c r="M11" s="56">
        <f>L11+L12</f>
        <v>100000</v>
      </c>
      <c r="N11" s="91">
        <v>1</v>
      </c>
      <c r="O11" s="11" t="s">
        <v>78</v>
      </c>
      <c r="P11" s="91">
        <v>1</v>
      </c>
      <c r="Q11" s="11"/>
      <c r="R11" s="18"/>
    </row>
    <row r="12" spans="1:18" ht="15.75" thickBot="1" x14ac:dyDescent="0.3">
      <c r="A12" s="54">
        <f t="shared" si="0"/>
        <v>6</v>
      </c>
      <c r="B12" s="14" t="s">
        <v>56</v>
      </c>
      <c r="C12" s="182"/>
      <c r="D12" s="101" t="s">
        <v>122</v>
      </c>
      <c r="E12" s="14"/>
      <c r="F12" s="14" t="s">
        <v>76</v>
      </c>
      <c r="G12" s="14"/>
      <c r="H12" s="14" t="s">
        <v>123</v>
      </c>
      <c r="I12" s="30" t="s">
        <v>71</v>
      </c>
      <c r="J12" s="14"/>
      <c r="K12" s="14"/>
      <c r="L12" s="14">
        <f>L10</f>
        <v>50000</v>
      </c>
      <c r="M12" s="57"/>
      <c r="N12" s="30"/>
      <c r="O12" s="14"/>
      <c r="P12" s="30"/>
      <c r="Q12" s="14"/>
      <c r="R12" s="19"/>
    </row>
    <row r="13" spans="1:18" x14ac:dyDescent="0.2">
      <c r="A13" s="53">
        <f t="shared" si="0"/>
        <v>7</v>
      </c>
      <c r="B13" s="11" t="s">
        <v>57</v>
      </c>
      <c r="C13" s="163" t="s">
        <v>305</v>
      </c>
      <c r="D13" s="51" t="s">
        <v>306</v>
      </c>
      <c r="E13" s="11" t="s">
        <v>19</v>
      </c>
      <c r="F13" s="11" t="s">
        <v>69</v>
      </c>
      <c r="G13" s="11"/>
      <c r="H13" s="11" t="s">
        <v>94</v>
      </c>
      <c r="I13" s="88" t="s">
        <v>71</v>
      </c>
      <c r="J13" s="11"/>
      <c r="K13" s="11"/>
      <c r="L13" s="11">
        <f>L12</f>
        <v>50000</v>
      </c>
      <c r="M13" s="56">
        <f>L13+L14</f>
        <v>100000</v>
      </c>
      <c r="N13" s="91">
        <v>1</v>
      </c>
      <c r="O13" s="11" t="s">
        <v>78</v>
      </c>
      <c r="P13" s="91">
        <v>1</v>
      </c>
      <c r="Q13" s="11"/>
      <c r="R13" s="18"/>
    </row>
    <row r="14" spans="1:18" ht="15.75" thickBot="1" x14ac:dyDescent="0.25">
      <c r="A14" s="54">
        <f t="shared" si="0"/>
        <v>8</v>
      </c>
      <c r="B14" s="14" t="s">
        <v>58</v>
      </c>
      <c r="C14" s="164"/>
      <c r="D14" s="52" t="s">
        <v>307</v>
      </c>
      <c r="E14" s="14"/>
      <c r="F14" s="14" t="s">
        <v>76</v>
      </c>
      <c r="G14" s="14"/>
      <c r="H14" s="14" t="s">
        <v>308</v>
      </c>
      <c r="I14" s="30" t="s">
        <v>71</v>
      </c>
      <c r="J14" s="14"/>
      <c r="K14" s="14"/>
      <c r="L14" s="14">
        <f>L13</f>
        <v>50000</v>
      </c>
      <c r="M14" s="57"/>
      <c r="N14" s="30"/>
      <c r="O14" s="14"/>
      <c r="P14" s="30"/>
      <c r="Q14" s="14"/>
      <c r="R14" s="19"/>
    </row>
    <row r="15" spans="1:18" x14ac:dyDescent="0.25">
      <c r="A15" s="42">
        <f t="shared" si="0"/>
        <v>9</v>
      </c>
      <c r="B15" s="33" t="s">
        <v>59</v>
      </c>
      <c r="C15" s="170" t="s">
        <v>134</v>
      </c>
      <c r="D15" s="85" t="s">
        <v>124</v>
      </c>
      <c r="E15" s="33" t="s">
        <v>19</v>
      </c>
      <c r="F15" s="33" t="s">
        <v>69</v>
      </c>
      <c r="G15" s="33"/>
      <c r="H15" s="33" t="s">
        <v>94</v>
      </c>
      <c r="I15" s="89" t="s">
        <v>71</v>
      </c>
      <c r="J15" s="33"/>
      <c r="K15" s="33"/>
      <c r="L15" s="33" t="s">
        <v>126</v>
      </c>
      <c r="M15" s="68">
        <v>0</v>
      </c>
      <c r="N15" s="89">
        <v>1</v>
      </c>
      <c r="O15" s="33" t="s">
        <v>11</v>
      </c>
      <c r="P15" s="89"/>
      <c r="Q15" s="33"/>
      <c r="R15" s="71"/>
    </row>
    <row r="16" spans="1:18" ht="15.75" thickBot="1" x14ac:dyDescent="0.3">
      <c r="A16" s="62">
        <f t="shared" si="0"/>
        <v>10</v>
      </c>
      <c r="B16" s="31" t="s">
        <v>60</v>
      </c>
      <c r="C16" s="169"/>
      <c r="D16" s="81" t="s">
        <v>125</v>
      </c>
      <c r="E16" s="31"/>
      <c r="F16" s="31" t="s">
        <v>76</v>
      </c>
      <c r="G16" s="31"/>
      <c r="H16" s="31" t="s">
        <v>94</v>
      </c>
      <c r="I16" s="92" t="s">
        <v>71</v>
      </c>
      <c r="J16" s="31"/>
      <c r="K16" s="31"/>
      <c r="L16" s="31" t="s">
        <v>126</v>
      </c>
      <c r="M16" s="69"/>
      <c r="N16" s="92"/>
      <c r="O16" s="31"/>
      <c r="P16" s="92"/>
      <c r="Q16" s="31"/>
      <c r="R16" s="48"/>
    </row>
    <row r="17" spans="1:18" ht="17.25" customHeight="1" x14ac:dyDescent="0.25">
      <c r="A17" s="62">
        <f t="shared" si="0"/>
        <v>11</v>
      </c>
      <c r="B17" s="11" t="s">
        <v>187</v>
      </c>
      <c r="C17" s="181" t="s">
        <v>186</v>
      </c>
      <c r="D17" s="82" t="s">
        <v>189</v>
      </c>
      <c r="E17" s="11" t="s">
        <v>19</v>
      </c>
      <c r="F17" s="11" t="s">
        <v>69</v>
      </c>
      <c r="G17" s="11"/>
      <c r="H17" s="11" t="s">
        <v>191</v>
      </c>
      <c r="I17" s="91" t="s">
        <v>71</v>
      </c>
      <c r="J17" s="11"/>
      <c r="K17" s="11"/>
      <c r="L17" s="11">
        <f>L12</f>
        <v>50000</v>
      </c>
      <c r="M17" s="56">
        <f>L17+L18</f>
        <v>100000</v>
      </c>
      <c r="N17" s="91">
        <v>1</v>
      </c>
      <c r="O17" s="11" t="s">
        <v>78</v>
      </c>
      <c r="P17" s="91">
        <v>1</v>
      </c>
      <c r="Q17" s="11"/>
      <c r="R17" s="18"/>
    </row>
    <row r="18" spans="1:18" ht="15.75" thickBot="1" x14ac:dyDescent="0.3">
      <c r="A18" s="62">
        <f t="shared" si="0"/>
        <v>12</v>
      </c>
      <c r="B18" s="14" t="s">
        <v>188</v>
      </c>
      <c r="C18" s="169"/>
      <c r="D18" s="81" t="s">
        <v>190</v>
      </c>
      <c r="E18" s="31"/>
      <c r="F18" s="31" t="s">
        <v>76</v>
      </c>
      <c r="G18" s="31"/>
      <c r="H18" s="31" t="s">
        <v>123</v>
      </c>
      <c r="I18" s="92" t="s">
        <v>71</v>
      </c>
      <c r="J18" s="31"/>
      <c r="K18" s="31"/>
      <c r="L18" s="31">
        <f>L17</f>
        <v>50000</v>
      </c>
      <c r="M18" s="69"/>
      <c r="N18" s="92"/>
      <c r="O18" s="31"/>
      <c r="P18" s="92"/>
      <c r="Q18" s="31"/>
      <c r="R18" s="48"/>
    </row>
    <row r="19" spans="1:18" x14ac:dyDescent="0.2">
      <c r="A19" s="62">
        <f t="shared" si="0"/>
        <v>13</v>
      </c>
      <c r="B19" s="1" t="s">
        <v>235</v>
      </c>
      <c r="C19" s="191" t="s">
        <v>231</v>
      </c>
      <c r="D19" s="51" t="s">
        <v>232</v>
      </c>
      <c r="E19" s="11" t="s">
        <v>19</v>
      </c>
      <c r="F19" s="11" t="s">
        <v>69</v>
      </c>
      <c r="G19" s="11"/>
      <c r="H19" s="11" t="s">
        <v>94</v>
      </c>
      <c r="I19" s="91" t="s">
        <v>71</v>
      </c>
      <c r="J19" s="11"/>
      <c r="K19" s="11"/>
      <c r="L19" s="11">
        <f>L18</f>
        <v>50000</v>
      </c>
      <c r="M19" s="56">
        <f>L19+L20</f>
        <v>100000</v>
      </c>
      <c r="N19" s="91"/>
      <c r="O19" s="11"/>
      <c r="P19" s="91"/>
      <c r="Q19" s="11"/>
      <c r="R19" s="18"/>
    </row>
    <row r="20" spans="1:18" ht="15.75" thickBot="1" x14ac:dyDescent="0.25">
      <c r="A20" s="62">
        <f t="shared" si="0"/>
        <v>14</v>
      </c>
      <c r="B20" s="14" t="s">
        <v>236</v>
      </c>
      <c r="C20" s="192"/>
      <c r="D20" s="43" t="s">
        <v>233</v>
      </c>
      <c r="E20" s="31"/>
      <c r="F20" s="31" t="s">
        <v>76</v>
      </c>
      <c r="G20" s="31"/>
      <c r="H20" s="31" t="s">
        <v>185</v>
      </c>
      <c r="I20" s="96" t="s">
        <v>71</v>
      </c>
      <c r="J20" s="31"/>
      <c r="K20" s="31"/>
      <c r="L20" s="31">
        <f>L18</f>
        <v>50000</v>
      </c>
      <c r="M20" s="69"/>
      <c r="N20" s="96"/>
      <c r="O20" s="31"/>
      <c r="P20" s="96"/>
      <c r="Q20" s="31"/>
      <c r="R20" s="48"/>
    </row>
    <row r="21" spans="1:18" x14ac:dyDescent="0.2">
      <c r="A21" s="53">
        <f t="shared" si="0"/>
        <v>15</v>
      </c>
      <c r="B21" s="12" t="s">
        <v>288</v>
      </c>
      <c r="C21" s="173" t="s">
        <v>341</v>
      </c>
      <c r="D21" s="129" t="s">
        <v>342</v>
      </c>
      <c r="E21" s="11" t="s">
        <v>19</v>
      </c>
      <c r="F21" s="11" t="s">
        <v>69</v>
      </c>
      <c r="G21" s="11"/>
      <c r="H21" s="11" t="s">
        <v>94</v>
      </c>
      <c r="I21" s="95" t="s">
        <v>71</v>
      </c>
      <c r="J21" s="11"/>
      <c r="K21" s="11"/>
      <c r="L21" s="11">
        <f t="shared" ref="L21:L30" si="1">L20</f>
        <v>50000</v>
      </c>
      <c r="M21" s="56">
        <f>L21+L22</f>
        <v>100000</v>
      </c>
      <c r="N21" s="95">
        <v>1</v>
      </c>
      <c r="O21" s="11" t="str">
        <f>O17</f>
        <v>Рус</v>
      </c>
      <c r="P21" s="95">
        <v>2</v>
      </c>
      <c r="Q21" s="11"/>
      <c r="R21" s="18"/>
    </row>
    <row r="22" spans="1:18" ht="15.75" thickBot="1" x14ac:dyDescent="0.25">
      <c r="A22" s="54">
        <f t="shared" si="0"/>
        <v>16</v>
      </c>
      <c r="B22" s="15" t="s">
        <v>289</v>
      </c>
      <c r="C22" s="174"/>
      <c r="D22" s="130" t="s">
        <v>343</v>
      </c>
      <c r="E22" s="14"/>
      <c r="F22" s="14" t="s">
        <v>76</v>
      </c>
      <c r="G22" s="14"/>
      <c r="H22" s="14" t="s">
        <v>94</v>
      </c>
      <c r="I22" s="104" t="s">
        <v>71</v>
      </c>
      <c r="J22" s="14"/>
      <c r="K22" s="14"/>
      <c r="L22" s="14">
        <f t="shared" si="1"/>
        <v>50000</v>
      </c>
      <c r="M22" s="57"/>
      <c r="N22" s="104"/>
      <c r="O22" s="14"/>
      <c r="P22" s="104"/>
      <c r="Q22" s="14"/>
      <c r="R22" s="19"/>
    </row>
    <row r="23" spans="1:18" ht="15.75" customHeight="1" x14ac:dyDescent="0.2">
      <c r="A23" s="53">
        <f t="shared" si="0"/>
        <v>17</v>
      </c>
      <c r="B23" s="11" t="s">
        <v>290</v>
      </c>
      <c r="C23" s="173" t="s">
        <v>379</v>
      </c>
      <c r="D23" s="51" t="s">
        <v>378</v>
      </c>
      <c r="E23" s="11" t="s">
        <v>19</v>
      </c>
      <c r="F23" s="11" t="s">
        <v>69</v>
      </c>
      <c r="G23" s="11"/>
      <c r="H23" s="11" t="s">
        <v>94</v>
      </c>
      <c r="I23" s="119" t="s">
        <v>71</v>
      </c>
      <c r="J23" s="11"/>
      <c r="K23" s="11"/>
      <c r="L23" s="11">
        <f t="shared" si="1"/>
        <v>50000</v>
      </c>
      <c r="M23" s="56">
        <f>L23+L24</f>
        <v>100000</v>
      </c>
      <c r="N23" s="119">
        <v>1</v>
      </c>
      <c r="O23" s="11" t="str">
        <f>O15</f>
        <v>Рус/бел</v>
      </c>
      <c r="P23" s="119" t="s">
        <v>384</v>
      </c>
      <c r="Q23" s="11"/>
      <c r="R23" s="18"/>
    </row>
    <row r="24" spans="1:18" ht="15.75" customHeight="1" thickBot="1" x14ac:dyDescent="0.25">
      <c r="A24" s="54">
        <f t="shared" si="0"/>
        <v>18</v>
      </c>
      <c r="B24" s="14" t="s">
        <v>291</v>
      </c>
      <c r="C24" s="174"/>
      <c r="D24" s="52" t="s">
        <v>383</v>
      </c>
      <c r="E24" s="14"/>
      <c r="F24" s="14" t="s">
        <v>69</v>
      </c>
      <c r="G24" s="14"/>
      <c r="H24" s="14" t="s">
        <v>94</v>
      </c>
      <c r="I24" s="121" t="s">
        <v>71</v>
      </c>
      <c r="J24" s="14"/>
      <c r="K24" s="14"/>
      <c r="L24" s="14">
        <f t="shared" si="1"/>
        <v>50000</v>
      </c>
      <c r="M24" s="57"/>
      <c r="N24" s="121"/>
      <c r="O24" s="14"/>
      <c r="P24" s="121" t="s">
        <v>385</v>
      </c>
      <c r="Q24" s="14"/>
      <c r="R24" s="19"/>
    </row>
    <row r="25" spans="1:18" ht="15.75" thickBot="1" x14ac:dyDescent="0.25">
      <c r="A25" s="4">
        <f t="shared" si="0"/>
        <v>19</v>
      </c>
      <c r="B25" s="11" t="s">
        <v>292</v>
      </c>
      <c r="C25" s="167" t="s">
        <v>391</v>
      </c>
      <c r="D25" s="51" t="s">
        <v>392</v>
      </c>
      <c r="E25" s="11"/>
      <c r="F25" s="11" t="s">
        <v>69</v>
      </c>
      <c r="G25" s="11"/>
      <c r="H25" s="11" t="s">
        <v>394</v>
      </c>
      <c r="I25" s="119" t="s">
        <v>71</v>
      </c>
      <c r="J25" s="11"/>
      <c r="K25" s="11"/>
      <c r="L25" s="11">
        <f t="shared" si="1"/>
        <v>50000</v>
      </c>
      <c r="M25" s="56">
        <f>L25+L26</f>
        <v>100000</v>
      </c>
      <c r="N25" s="119">
        <v>1</v>
      </c>
      <c r="O25" s="11" t="s">
        <v>78</v>
      </c>
      <c r="P25" s="119">
        <v>2</v>
      </c>
      <c r="Q25" s="11"/>
      <c r="R25" s="18"/>
    </row>
    <row r="26" spans="1:18" ht="15.75" thickBot="1" x14ac:dyDescent="0.25">
      <c r="A26" s="62">
        <f t="shared" si="0"/>
        <v>20</v>
      </c>
      <c r="B26" s="31" t="s">
        <v>293</v>
      </c>
      <c r="C26" s="166"/>
      <c r="D26" s="43" t="s">
        <v>393</v>
      </c>
      <c r="E26" s="31"/>
      <c r="F26" s="31" t="s">
        <v>76</v>
      </c>
      <c r="G26" s="31"/>
      <c r="H26" s="10" t="s">
        <v>394</v>
      </c>
      <c r="I26" s="122" t="s">
        <v>71</v>
      </c>
      <c r="J26" s="31"/>
      <c r="K26" s="31"/>
      <c r="L26" s="31">
        <f t="shared" si="1"/>
        <v>50000</v>
      </c>
      <c r="M26" s="69"/>
      <c r="N26" s="122"/>
      <c r="O26" s="31"/>
      <c r="P26" s="122"/>
      <c r="Q26" s="31"/>
      <c r="R26" s="48"/>
    </row>
    <row r="27" spans="1:18" x14ac:dyDescent="0.2">
      <c r="A27" s="53">
        <f t="shared" si="0"/>
        <v>21</v>
      </c>
      <c r="B27" s="11" t="s">
        <v>303</v>
      </c>
      <c r="C27" s="167" t="s">
        <v>404</v>
      </c>
      <c r="D27" s="51" t="s">
        <v>405</v>
      </c>
      <c r="E27" s="11"/>
      <c r="F27" s="11" t="s">
        <v>69</v>
      </c>
      <c r="G27" s="11"/>
      <c r="H27" s="11" t="s">
        <v>94</v>
      </c>
      <c r="I27" s="119" t="s">
        <v>71</v>
      </c>
      <c r="J27" s="11"/>
      <c r="K27" s="11"/>
      <c r="L27" s="11">
        <f t="shared" si="1"/>
        <v>50000</v>
      </c>
      <c r="M27" s="56">
        <f>L27+L28</f>
        <v>100000</v>
      </c>
      <c r="N27" s="119">
        <v>1</v>
      </c>
      <c r="O27" s="11" t="s">
        <v>335</v>
      </c>
      <c r="P27" s="119">
        <v>2</v>
      </c>
      <c r="Q27" s="11"/>
      <c r="R27" s="18"/>
    </row>
    <row r="28" spans="1:18" ht="15.75" thickBot="1" x14ac:dyDescent="0.25">
      <c r="A28" s="62">
        <f t="shared" si="0"/>
        <v>22</v>
      </c>
      <c r="B28" s="31" t="s">
        <v>304</v>
      </c>
      <c r="C28" s="166"/>
      <c r="D28" s="43" t="s">
        <v>406</v>
      </c>
      <c r="E28" s="31"/>
      <c r="F28" s="31" t="s">
        <v>69</v>
      </c>
      <c r="G28" s="31"/>
      <c r="H28" s="31" t="s">
        <v>94</v>
      </c>
      <c r="I28" s="122" t="s">
        <v>71</v>
      </c>
      <c r="J28" s="31"/>
      <c r="K28" s="31"/>
      <c r="L28" s="31">
        <f t="shared" si="1"/>
        <v>50000</v>
      </c>
      <c r="M28" s="69"/>
      <c r="N28" s="122"/>
      <c r="O28" s="31"/>
      <c r="P28" s="122"/>
      <c r="Q28" s="31"/>
      <c r="R28" s="48"/>
    </row>
    <row r="29" spans="1:18" x14ac:dyDescent="0.2">
      <c r="A29" s="53">
        <f t="shared" si="0"/>
        <v>23</v>
      </c>
      <c r="B29" s="11" t="s">
        <v>309</v>
      </c>
      <c r="C29" s="167" t="s">
        <v>442</v>
      </c>
      <c r="D29" s="51" t="s">
        <v>441</v>
      </c>
      <c r="E29" s="11" t="s">
        <v>19</v>
      </c>
      <c r="F29" s="11" t="s">
        <v>69</v>
      </c>
      <c r="G29" s="11"/>
      <c r="H29" s="11" t="s">
        <v>94</v>
      </c>
      <c r="I29" s="119" t="s">
        <v>71</v>
      </c>
      <c r="J29" s="11"/>
      <c r="K29" s="11"/>
      <c r="L29" s="11">
        <f t="shared" si="1"/>
        <v>50000</v>
      </c>
      <c r="M29" s="56" t="e">
        <f>L29+L30:L31</f>
        <v>#VALUE!</v>
      </c>
      <c r="N29" s="119"/>
      <c r="O29" s="11"/>
      <c r="P29" s="119"/>
      <c r="Q29" s="11"/>
      <c r="R29" s="18"/>
    </row>
    <row r="30" spans="1:18" ht="15.75" thickBot="1" x14ac:dyDescent="0.25">
      <c r="A30" s="54">
        <f t="shared" si="0"/>
        <v>24</v>
      </c>
      <c r="B30" s="14" t="s">
        <v>310</v>
      </c>
      <c r="C30" s="168"/>
      <c r="D30" s="52" t="s">
        <v>443</v>
      </c>
      <c r="E30" s="14"/>
      <c r="F30" s="14" t="s">
        <v>76</v>
      </c>
      <c r="G30" s="14"/>
      <c r="H30" s="14" t="s">
        <v>94</v>
      </c>
      <c r="I30" s="121" t="s">
        <v>71</v>
      </c>
      <c r="J30" s="14"/>
      <c r="K30" s="14"/>
      <c r="L30" s="14">
        <f t="shared" si="1"/>
        <v>50000</v>
      </c>
      <c r="M30" s="57"/>
      <c r="N30" s="121"/>
      <c r="O30" s="14"/>
      <c r="P30" s="121"/>
      <c r="Q30" s="14"/>
      <c r="R30" s="19"/>
    </row>
    <row r="31" spans="1:18" ht="18.75" customHeight="1" x14ac:dyDescent="0.25">
      <c r="A31" s="53">
        <f t="shared" si="0"/>
        <v>25</v>
      </c>
      <c r="B31" s="11" t="s">
        <v>311</v>
      </c>
      <c r="C31" s="181" t="s">
        <v>164</v>
      </c>
      <c r="D31" s="82" t="s">
        <v>165</v>
      </c>
      <c r="E31" s="11" t="s">
        <v>19</v>
      </c>
      <c r="F31" s="11" t="s">
        <v>69</v>
      </c>
      <c r="G31" s="11"/>
      <c r="H31" s="11" t="s">
        <v>94</v>
      </c>
      <c r="I31" s="119" t="s">
        <v>71</v>
      </c>
      <c r="J31" s="11"/>
      <c r="K31" s="11"/>
      <c r="L31" s="11">
        <f>L12</f>
        <v>50000</v>
      </c>
      <c r="M31" s="56">
        <f>L31+L32+L33</f>
        <v>150000</v>
      </c>
      <c r="N31" s="119">
        <v>1</v>
      </c>
      <c r="O31" s="11" t="s">
        <v>78</v>
      </c>
      <c r="P31" s="119">
        <v>1</v>
      </c>
      <c r="Q31" s="11"/>
      <c r="R31" s="18"/>
    </row>
    <row r="32" spans="1:18" x14ac:dyDescent="0.25">
      <c r="A32" s="66">
        <f t="shared" si="0"/>
        <v>26</v>
      </c>
      <c r="B32" s="41" t="s">
        <v>312</v>
      </c>
      <c r="C32" s="190"/>
      <c r="D32" s="80" t="s">
        <v>166</v>
      </c>
      <c r="E32" s="41"/>
      <c r="F32" s="41" t="s">
        <v>69</v>
      </c>
      <c r="G32" s="41"/>
      <c r="H32" s="41" t="s">
        <v>94</v>
      </c>
      <c r="I32" s="120" t="s">
        <v>71</v>
      </c>
      <c r="J32" s="41"/>
      <c r="K32" s="41"/>
      <c r="L32" s="41">
        <f t="shared" ref="L32:L42" si="2">L31</f>
        <v>50000</v>
      </c>
      <c r="M32" s="65"/>
      <c r="N32" s="120"/>
      <c r="O32" s="41"/>
      <c r="P32" s="120"/>
      <c r="Q32" s="41"/>
      <c r="R32" s="67"/>
    </row>
    <row r="33" spans="1:18" ht="31.5" customHeight="1" thickBot="1" x14ac:dyDescent="0.3">
      <c r="A33" s="54">
        <f t="shared" si="0"/>
        <v>27</v>
      </c>
      <c r="B33" s="14" t="s">
        <v>313</v>
      </c>
      <c r="C33" s="182"/>
      <c r="D33" s="101" t="s">
        <v>167</v>
      </c>
      <c r="E33" s="14"/>
      <c r="F33" s="14" t="s">
        <v>69</v>
      </c>
      <c r="G33" s="14"/>
      <c r="H33" s="14" t="s">
        <v>158</v>
      </c>
      <c r="I33" s="121" t="s">
        <v>71</v>
      </c>
      <c r="J33" s="14"/>
      <c r="K33" s="14"/>
      <c r="L33" s="14">
        <f t="shared" si="2"/>
        <v>50000</v>
      </c>
      <c r="M33" s="57"/>
      <c r="N33" s="121"/>
      <c r="O33" s="14"/>
      <c r="P33" s="121"/>
      <c r="Q33" s="14"/>
      <c r="R33" s="19"/>
    </row>
    <row r="34" spans="1:18" s="214" customFormat="1" ht="21" customHeight="1" x14ac:dyDescent="0.2">
      <c r="A34" s="215">
        <f t="shared" si="0"/>
        <v>28</v>
      </c>
      <c r="B34" s="209" t="s">
        <v>326</v>
      </c>
      <c r="C34" s="226" t="s">
        <v>282</v>
      </c>
      <c r="D34" s="227" t="s">
        <v>279</v>
      </c>
      <c r="E34" s="209" t="s">
        <v>19</v>
      </c>
      <c r="F34" s="209" t="s">
        <v>69</v>
      </c>
      <c r="G34" s="209"/>
      <c r="H34" s="227" t="s">
        <v>123</v>
      </c>
      <c r="I34" s="228" t="s">
        <v>71</v>
      </c>
      <c r="J34" s="209"/>
      <c r="K34" s="209"/>
      <c r="L34" s="209">
        <f>L33</f>
        <v>50000</v>
      </c>
      <c r="M34" s="209">
        <f>L34+L35+L36</f>
        <v>150000</v>
      </c>
      <c r="N34" s="228" t="s">
        <v>283</v>
      </c>
      <c r="O34" s="209" t="s">
        <v>78</v>
      </c>
      <c r="P34" s="228">
        <v>2</v>
      </c>
      <c r="Q34" s="209"/>
      <c r="R34" s="229"/>
    </row>
    <row r="35" spans="1:18" s="214" customFormat="1" ht="21" customHeight="1" x14ac:dyDescent="0.2">
      <c r="A35" s="230">
        <f t="shared" si="0"/>
        <v>29</v>
      </c>
      <c r="B35" s="225" t="s">
        <v>314</v>
      </c>
      <c r="C35" s="231"/>
      <c r="D35" s="224" t="s">
        <v>280</v>
      </c>
      <c r="E35" s="225"/>
      <c r="F35" s="225" t="s">
        <v>69</v>
      </c>
      <c r="G35" s="225"/>
      <c r="H35" s="225"/>
      <c r="I35" s="232" t="s">
        <v>126</v>
      </c>
      <c r="J35" s="225"/>
      <c r="K35" s="225"/>
      <c r="L35" s="225">
        <f t="shared" si="2"/>
        <v>50000</v>
      </c>
      <c r="M35" s="225"/>
      <c r="N35" s="232"/>
      <c r="O35" s="225"/>
      <c r="P35" s="232"/>
      <c r="Q35" s="225"/>
      <c r="R35" s="233"/>
    </row>
    <row r="36" spans="1:18" s="214" customFormat="1" ht="21" customHeight="1" thickBot="1" x14ac:dyDescent="0.25">
      <c r="A36" s="230">
        <f t="shared" si="0"/>
        <v>30</v>
      </c>
      <c r="B36" s="216" t="s">
        <v>315</v>
      </c>
      <c r="C36" s="234"/>
      <c r="D36" s="235" t="s">
        <v>281</v>
      </c>
      <c r="E36" s="216"/>
      <c r="F36" s="216" t="s">
        <v>69</v>
      </c>
      <c r="G36" s="216"/>
      <c r="H36" s="216"/>
      <c r="I36" s="236" t="s">
        <v>126</v>
      </c>
      <c r="J36" s="216"/>
      <c r="K36" s="216"/>
      <c r="L36" s="216">
        <f t="shared" si="2"/>
        <v>50000</v>
      </c>
      <c r="M36" s="216"/>
      <c r="N36" s="236"/>
      <c r="O36" s="216"/>
      <c r="P36" s="236"/>
      <c r="Q36" s="216"/>
      <c r="R36" s="222"/>
    </row>
    <row r="37" spans="1:18" ht="21" customHeight="1" x14ac:dyDescent="0.2">
      <c r="A37" s="53">
        <f t="shared" si="0"/>
        <v>31</v>
      </c>
      <c r="B37" s="11" t="s">
        <v>338</v>
      </c>
      <c r="C37" s="167" t="s">
        <v>284</v>
      </c>
      <c r="D37" s="51" t="s">
        <v>285</v>
      </c>
      <c r="E37" s="11" t="s">
        <v>19</v>
      </c>
      <c r="F37" s="11" t="s">
        <v>69</v>
      </c>
      <c r="G37" s="11"/>
      <c r="H37" s="11" t="s">
        <v>94</v>
      </c>
      <c r="I37" s="119" t="s">
        <v>71</v>
      </c>
      <c r="J37" s="11"/>
      <c r="K37" s="11"/>
      <c r="L37" s="11">
        <f t="shared" si="2"/>
        <v>50000</v>
      </c>
      <c r="M37" s="56">
        <f>L37+L38+L39</f>
        <v>150000</v>
      </c>
      <c r="N37" s="119">
        <v>2</v>
      </c>
      <c r="O37" s="11" t="s">
        <v>78</v>
      </c>
      <c r="P37" s="119">
        <v>1</v>
      </c>
      <c r="Q37" s="11"/>
      <c r="R37" s="18"/>
    </row>
    <row r="38" spans="1:18" ht="21" customHeight="1" x14ac:dyDescent="0.2">
      <c r="A38" s="66">
        <f t="shared" si="0"/>
        <v>32</v>
      </c>
      <c r="B38" s="41" t="s">
        <v>339</v>
      </c>
      <c r="C38" s="188"/>
      <c r="D38" s="32" t="s">
        <v>286</v>
      </c>
      <c r="E38" s="41"/>
      <c r="F38" s="41" t="s">
        <v>76</v>
      </c>
      <c r="G38" s="41"/>
      <c r="H38" s="41" t="s">
        <v>94</v>
      </c>
      <c r="I38" s="120" t="s">
        <v>71</v>
      </c>
      <c r="J38" s="41"/>
      <c r="K38" s="41"/>
      <c r="L38" s="41">
        <f t="shared" si="2"/>
        <v>50000</v>
      </c>
      <c r="M38" s="65"/>
      <c r="N38" s="120"/>
      <c r="O38" s="41"/>
      <c r="P38" s="120"/>
      <c r="Q38" s="41"/>
      <c r="R38" s="67"/>
    </row>
    <row r="39" spans="1:18" ht="21" customHeight="1" thickBot="1" x14ac:dyDescent="0.25">
      <c r="A39" s="54">
        <f t="shared" si="0"/>
        <v>33</v>
      </c>
      <c r="B39" s="14" t="s">
        <v>340</v>
      </c>
      <c r="C39" s="168"/>
      <c r="D39" s="52" t="s">
        <v>287</v>
      </c>
      <c r="E39" s="14"/>
      <c r="F39" s="14" t="s">
        <v>69</v>
      </c>
      <c r="G39" s="14"/>
      <c r="H39" s="14" t="s">
        <v>94</v>
      </c>
      <c r="I39" s="121" t="s">
        <v>71</v>
      </c>
      <c r="J39" s="14"/>
      <c r="K39" s="14"/>
      <c r="L39" s="14">
        <f t="shared" si="2"/>
        <v>50000</v>
      </c>
      <c r="M39" s="57"/>
      <c r="N39" s="121"/>
      <c r="O39" s="14"/>
      <c r="P39" s="121"/>
      <c r="Q39" s="14"/>
      <c r="R39" s="19"/>
    </row>
    <row r="40" spans="1:18" ht="21" customHeight="1" x14ac:dyDescent="0.2">
      <c r="A40" s="4">
        <f t="shared" si="0"/>
        <v>34</v>
      </c>
      <c r="B40" s="11" t="s">
        <v>380</v>
      </c>
      <c r="C40" s="196" t="s">
        <v>294</v>
      </c>
      <c r="D40" s="51" t="s">
        <v>295</v>
      </c>
      <c r="E40" s="11" t="s">
        <v>19</v>
      </c>
      <c r="F40" s="11" t="s">
        <v>69</v>
      </c>
      <c r="G40" s="11"/>
      <c r="H40" s="11" t="s">
        <v>94</v>
      </c>
      <c r="I40" s="119" t="s">
        <v>71</v>
      </c>
      <c r="J40" s="11"/>
      <c r="K40" s="11"/>
      <c r="L40" s="11">
        <f t="shared" si="2"/>
        <v>50000</v>
      </c>
      <c r="M40" s="56">
        <f>L40+L41+L42</f>
        <v>150000</v>
      </c>
      <c r="N40" s="119">
        <v>1</v>
      </c>
      <c r="O40" s="11" t="s">
        <v>78</v>
      </c>
      <c r="P40" s="119">
        <v>1</v>
      </c>
      <c r="Q40" s="11"/>
      <c r="R40" s="18"/>
    </row>
    <row r="41" spans="1:18" ht="21" customHeight="1" x14ac:dyDescent="0.2">
      <c r="A41" s="62">
        <f t="shared" si="0"/>
        <v>35</v>
      </c>
      <c r="B41" s="41" t="s">
        <v>381</v>
      </c>
      <c r="C41" s="189"/>
      <c r="D41" s="32" t="s">
        <v>296</v>
      </c>
      <c r="E41" s="41"/>
      <c r="F41" s="41" t="s">
        <v>69</v>
      </c>
      <c r="G41" s="41"/>
      <c r="H41" s="41" t="s">
        <v>94</v>
      </c>
      <c r="I41" s="120" t="s">
        <v>71</v>
      </c>
      <c r="J41" s="41"/>
      <c r="K41" s="41"/>
      <c r="L41" s="41">
        <f t="shared" si="2"/>
        <v>50000</v>
      </c>
      <c r="M41" s="65"/>
      <c r="N41" s="120"/>
      <c r="O41" s="41"/>
      <c r="P41" s="120"/>
      <c r="Q41" s="41"/>
      <c r="R41" s="67"/>
    </row>
    <row r="42" spans="1:18" ht="21" customHeight="1" thickBot="1" x14ac:dyDescent="0.25">
      <c r="A42" s="54">
        <f t="shared" si="0"/>
        <v>36</v>
      </c>
      <c r="B42" s="14" t="s">
        <v>382</v>
      </c>
      <c r="C42" s="197"/>
      <c r="D42" s="52" t="s">
        <v>297</v>
      </c>
      <c r="E42" s="14"/>
      <c r="F42" s="14" t="s">
        <v>69</v>
      </c>
      <c r="G42" s="14"/>
      <c r="H42" s="14" t="s">
        <v>94</v>
      </c>
      <c r="I42" s="121" t="s">
        <v>71</v>
      </c>
      <c r="J42" s="14"/>
      <c r="K42" s="14"/>
      <c r="L42" s="14">
        <f t="shared" si="2"/>
        <v>50000</v>
      </c>
      <c r="M42" s="57"/>
      <c r="N42" s="121"/>
      <c r="O42" s="14"/>
      <c r="P42" s="121"/>
      <c r="Q42" s="14"/>
      <c r="R42" s="19"/>
    </row>
    <row r="43" spans="1:18" ht="32.25" customHeight="1" x14ac:dyDescent="0.25">
      <c r="A43" s="42">
        <f t="shared" si="0"/>
        <v>37</v>
      </c>
      <c r="B43" s="33" t="s">
        <v>407</v>
      </c>
      <c r="C43" s="189" t="s">
        <v>320</v>
      </c>
      <c r="D43" s="126" t="s">
        <v>321</v>
      </c>
      <c r="E43" s="33" t="s">
        <v>19</v>
      </c>
      <c r="F43" s="33" t="s">
        <v>69</v>
      </c>
      <c r="G43" s="33"/>
      <c r="H43" s="152" t="s">
        <v>324</v>
      </c>
      <c r="I43" s="118" t="s">
        <v>71</v>
      </c>
      <c r="J43" s="33"/>
      <c r="K43" s="33"/>
      <c r="L43" s="33">
        <f t="shared" ref="L43:L48" si="3">L42</f>
        <v>50000</v>
      </c>
      <c r="M43" s="68">
        <f>L43+L44+L45</f>
        <v>150000</v>
      </c>
      <c r="N43" s="118">
        <v>1</v>
      </c>
      <c r="O43" s="33" t="str">
        <f>O40</f>
        <v>Рус</v>
      </c>
      <c r="P43" s="118">
        <v>1</v>
      </c>
      <c r="Q43" s="33"/>
      <c r="R43" s="71"/>
    </row>
    <row r="44" spans="1:18" ht="26.25" customHeight="1" x14ac:dyDescent="0.25">
      <c r="A44" s="62">
        <f t="shared" si="0"/>
        <v>38</v>
      </c>
      <c r="B44" s="41" t="s">
        <v>408</v>
      </c>
      <c r="C44" s="189"/>
      <c r="D44" s="109" t="s">
        <v>322</v>
      </c>
      <c r="E44" s="41"/>
      <c r="F44" s="41" t="s">
        <v>69</v>
      </c>
      <c r="G44" s="41"/>
      <c r="H44" s="117" t="s">
        <v>325</v>
      </c>
      <c r="I44" s="103" t="s">
        <v>71</v>
      </c>
      <c r="J44" s="41"/>
      <c r="K44" s="41"/>
      <c r="L44" s="41">
        <f t="shared" si="3"/>
        <v>50000</v>
      </c>
      <c r="M44" s="65"/>
      <c r="N44" s="103"/>
      <c r="O44" s="41"/>
      <c r="P44" s="103"/>
      <c r="Q44" s="41"/>
      <c r="R44" s="67"/>
    </row>
    <row r="45" spans="1:18" ht="36" customHeight="1" thickBot="1" x14ac:dyDescent="0.3">
      <c r="A45" s="62">
        <f t="shared" si="0"/>
        <v>39</v>
      </c>
      <c r="B45" s="31" t="s">
        <v>409</v>
      </c>
      <c r="C45" s="189"/>
      <c r="D45" s="116" t="s">
        <v>323</v>
      </c>
      <c r="E45" s="31"/>
      <c r="F45" s="31" t="s">
        <v>69</v>
      </c>
      <c r="G45" s="31"/>
      <c r="H45" s="125" t="s">
        <v>325</v>
      </c>
      <c r="I45" s="122" t="s">
        <v>71</v>
      </c>
      <c r="J45" s="31"/>
      <c r="K45" s="31"/>
      <c r="L45" s="31">
        <f t="shared" si="3"/>
        <v>50000</v>
      </c>
      <c r="M45" s="69"/>
      <c r="N45" s="122"/>
      <c r="O45" s="31"/>
      <c r="P45" s="122"/>
      <c r="Q45" s="31"/>
      <c r="R45" s="48"/>
    </row>
    <row r="46" spans="1:18" ht="34.5" customHeight="1" x14ac:dyDescent="0.25">
      <c r="A46" s="53">
        <f t="shared" si="0"/>
        <v>40</v>
      </c>
      <c r="B46" s="11" t="s">
        <v>410</v>
      </c>
      <c r="C46" s="167" t="s">
        <v>398</v>
      </c>
      <c r="D46" s="153" t="s">
        <v>395</v>
      </c>
      <c r="E46" s="11" t="s">
        <v>19</v>
      </c>
      <c r="F46" s="11" t="s">
        <v>69</v>
      </c>
      <c r="G46" s="11"/>
      <c r="H46" s="11" t="s">
        <v>94</v>
      </c>
      <c r="I46" s="119" t="s">
        <v>71</v>
      </c>
      <c r="J46" s="11"/>
      <c r="K46" s="11"/>
      <c r="L46" s="11">
        <f t="shared" si="3"/>
        <v>50000</v>
      </c>
      <c r="M46" s="56">
        <f>L46+L47+L48</f>
        <v>150000</v>
      </c>
      <c r="N46" s="119">
        <v>1</v>
      </c>
      <c r="O46" s="11" t="str">
        <f>O43</f>
        <v>Рус</v>
      </c>
      <c r="P46" s="119">
        <v>1</v>
      </c>
      <c r="Q46" s="11"/>
      <c r="R46" s="18"/>
    </row>
    <row r="47" spans="1:18" ht="27" customHeight="1" x14ac:dyDescent="0.25">
      <c r="A47" s="66">
        <f t="shared" si="0"/>
        <v>41</v>
      </c>
      <c r="B47" s="41" t="s">
        <v>411</v>
      </c>
      <c r="C47" s="188"/>
      <c r="D47" s="153" t="s">
        <v>396</v>
      </c>
      <c r="E47" s="41"/>
      <c r="F47" s="41" t="s">
        <v>76</v>
      </c>
      <c r="G47" s="41"/>
      <c r="H47" s="41" t="s">
        <v>94</v>
      </c>
      <c r="I47" s="120" t="s">
        <v>71</v>
      </c>
      <c r="J47" s="41"/>
      <c r="K47" s="41"/>
      <c r="L47" s="41">
        <f t="shared" si="3"/>
        <v>50000</v>
      </c>
      <c r="M47" s="65"/>
      <c r="N47" s="120"/>
      <c r="O47" s="41"/>
      <c r="P47" s="120"/>
      <c r="Q47" s="41"/>
      <c r="R47" s="67"/>
    </row>
    <row r="48" spans="1:18" ht="20.25" customHeight="1" thickBot="1" x14ac:dyDescent="0.3">
      <c r="A48" s="62">
        <f t="shared" si="0"/>
        <v>42</v>
      </c>
      <c r="B48" s="41" t="s">
        <v>412</v>
      </c>
      <c r="C48" s="166"/>
      <c r="D48" s="153" t="s">
        <v>397</v>
      </c>
      <c r="E48" s="31"/>
      <c r="F48" s="31" t="s">
        <v>69</v>
      </c>
      <c r="G48" s="31"/>
      <c r="H48" s="31" t="s">
        <v>94</v>
      </c>
      <c r="I48" s="122" t="s">
        <v>71</v>
      </c>
      <c r="J48" s="31"/>
      <c r="K48" s="31"/>
      <c r="L48" s="31">
        <f t="shared" si="3"/>
        <v>50000</v>
      </c>
      <c r="M48" s="69"/>
      <c r="N48" s="122"/>
      <c r="O48" s="31"/>
      <c r="P48" s="122"/>
      <c r="Q48" s="31"/>
      <c r="R48" s="48"/>
    </row>
    <row r="49" spans="1:18" ht="18.75" customHeight="1" x14ac:dyDescent="0.2">
      <c r="A49" s="53">
        <f t="shared" si="0"/>
        <v>43</v>
      </c>
      <c r="B49" s="11" t="s">
        <v>413</v>
      </c>
      <c r="C49" s="193" t="s">
        <v>298</v>
      </c>
      <c r="D49" s="131" t="s">
        <v>299</v>
      </c>
      <c r="E49" s="11" t="s">
        <v>19</v>
      </c>
      <c r="F49" s="11" t="s">
        <v>69</v>
      </c>
      <c r="G49" s="11"/>
      <c r="H49" s="11" t="s">
        <v>94</v>
      </c>
      <c r="I49" s="119" t="s">
        <v>71</v>
      </c>
      <c r="J49" s="11"/>
      <c r="K49" s="11"/>
      <c r="L49" s="11">
        <f>L42</f>
        <v>50000</v>
      </c>
      <c r="M49" s="56">
        <f>L49+L50+L51+L52</f>
        <v>200000</v>
      </c>
      <c r="N49" s="119">
        <v>1</v>
      </c>
      <c r="O49" s="11" t="s">
        <v>234</v>
      </c>
      <c r="P49" s="119">
        <v>2</v>
      </c>
      <c r="Q49" s="11"/>
      <c r="R49" s="18"/>
    </row>
    <row r="50" spans="1:18" ht="14.25" customHeight="1" x14ac:dyDescent="0.2">
      <c r="A50" s="66">
        <f t="shared" si="0"/>
        <v>44</v>
      </c>
      <c r="B50" s="41" t="s">
        <v>414</v>
      </c>
      <c r="C50" s="194"/>
      <c r="D50" s="102" t="s">
        <v>300</v>
      </c>
      <c r="E50" s="41"/>
      <c r="F50" s="41" t="s">
        <v>69</v>
      </c>
      <c r="G50" s="41"/>
      <c r="H50" s="41" t="s">
        <v>94</v>
      </c>
      <c r="I50" s="120" t="s">
        <v>71</v>
      </c>
      <c r="J50" s="41"/>
      <c r="K50" s="41"/>
      <c r="L50" s="41">
        <f t="shared" ref="L50:L52" si="4">L49</f>
        <v>50000</v>
      </c>
      <c r="M50" s="65"/>
      <c r="N50" s="120"/>
      <c r="O50" s="41"/>
      <c r="P50" s="120"/>
      <c r="Q50" s="41"/>
      <c r="R50" s="67"/>
    </row>
    <row r="51" spans="1:18" ht="15.75" customHeight="1" x14ac:dyDescent="0.2">
      <c r="A51" s="66">
        <f t="shared" si="0"/>
        <v>45</v>
      </c>
      <c r="B51" s="41" t="s">
        <v>415</v>
      </c>
      <c r="C51" s="194"/>
      <c r="D51" s="102" t="s">
        <v>301</v>
      </c>
      <c r="E51" s="41"/>
      <c r="F51" s="41" t="s">
        <v>69</v>
      </c>
      <c r="G51" s="41"/>
      <c r="H51" s="41" t="s">
        <v>94</v>
      </c>
      <c r="I51" s="120" t="s">
        <v>71</v>
      </c>
      <c r="J51" s="41"/>
      <c r="K51" s="41"/>
      <c r="L51" s="41">
        <f t="shared" si="4"/>
        <v>50000</v>
      </c>
      <c r="M51" s="65"/>
      <c r="N51" s="120"/>
      <c r="O51" s="41"/>
      <c r="P51" s="120"/>
      <c r="Q51" s="41"/>
      <c r="R51" s="67"/>
    </row>
    <row r="52" spans="1:18" ht="15" customHeight="1" thickBot="1" x14ac:dyDescent="0.25">
      <c r="A52" s="54">
        <f t="shared" si="0"/>
        <v>46</v>
      </c>
      <c r="B52" s="14" t="s">
        <v>416</v>
      </c>
      <c r="C52" s="195"/>
      <c r="D52" s="132" t="s">
        <v>302</v>
      </c>
      <c r="E52" s="14"/>
      <c r="F52" s="14" t="s">
        <v>69</v>
      </c>
      <c r="G52" s="14"/>
      <c r="H52" s="14" t="s">
        <v>94</v>
      </c>
      <c r="I52" s="121" t="s">
        <v>71</v>
      </c>
      <c r="J52" s="14"/>
      <c r="K52" s="14"/>
      <c r="L52" s="14">
        <f t="shared" si="4"/>
        <v>50000</v>
      </c>
      <c r="M52" s="57"/>
      <c r="N52" s="121"/>
      <c r="O52" s="14"/>
      <c r="P52" s="121"/>
      <c r="Q52" s="14"/>
      <c r="R52" s="19"/>
    </row>
    <row r="53" spans="1:18" ht="15.75" customHeight="1" x14ac:dyDescent="0.25">
      <c r="A53" s="53">
        <f t="shared" si="0"/>
        <v>47</v>
      </c>
      <c r="B53" s="39" t="s">
        <v>444</v>
      </c>
      <c r="C53" s="181" t="s">
        <v>198</v>
      </c>
      <c r="D53" s="82" t="s">
        <v>204</v>
      </c>
      <c r="E53" s="11" t="s">
        <v>19</v>
      </c>
      <c r="F53" s="11" t="s">
        <v>69</v>
      </c>
      <c r="G53" s="11"/>
      <c r="H53" s="11" t="s">
        <v>94</v>
      </c>
      <c r="I53" s="119" t="s">
        <v>71</v>
      </c>
      <c r="J53" s="11"/>
      <c r="K53" s="11"/>
      <c r="L53" s="11">
        <f>L33</f>
        <v>50000</v>
      </c>
      <c r="M53" s="56">
        <f>L53+L54+L55+L56+L58+L57</f>
        <v>300000</v>
      </c>
      <c r="N53" s="119">
        <v>3</v>
      </c>
      <c r="O53" s="11" t="s">
        <v>78</v>
      </c>
      <c r="P53" s="119">
        <v>3</v>
      </c>
      <c r="Q53" s="11"/>
      <c r="R53" s="18"/>
    </row>
    <row r="54" spans="1:18" x14ac:dyDescent="0.25">
      <c r="A54" s="66">
        <f t="shared" si="0"/>
        <v>48</v>
      </c>
      <c r="B54" s="41" t="s">
        <v>445</v>
      </c>
      <c r="C54" s="190"/>
      <c r="D54" s="80" t="s">
        <v>199</v>
      </c>
      <c r="E54" s="41"/>
      <c r="F54" s="41" t="s">
        <v>69</v>
      </c>
      <c r="G54" s="41"/>
      <c r="H54" s="41" t="s">
        <v>94</v>
      </c>
      <c r="I54" s="120" t="s">
        <v>71</v>
      </c>
      <c r="J54" s="41"/>
      <c r="K54" s="41"/>
      <c r="L54" s="41">
        <f t="shared" ref="L54:L58" si="5">L53</f>
        <v>50000</v>
      </c>
      <c r="M54" s="65"/>
      <c r="N54" s="120"/>
      <c r="O54" s="41"/>
      <c r="P54" s="120"/>
      <c r="Q54" s="41"/>
      <c r="R54" s="67"/>
    </row>
    <row r="55" spans="1:18" ht="16.5" customHeight="1" x14ac:dyDescent="0.25">
      <c r="A55" s="66">
        <f t="shared" si="0"/>
        <v>49</v>
      </c>
      <c r="B55" s="41" t="s">
        <v>446</v>
      </c>
      <c r="C55" s="190"/>
      <c r="D55" s="80" t="s">
        <v>200</v>
      </c>
      <c r="E55" s="41"/>
      <c r="F55" s="41" t="s">
        <v>76</v>
      </c>
      <c r="G55" s="41"/>
      <c r="H55" s="41" t="s">
        <v>94</v>
      </c>
      <c r="I55" s="120" t="s">
        <v>71</v>
      </c>
      <c r="J55" s="41"/>
      <c r="K55" s="41"/>
      <c r="L55" s="41">
        <f t="shared" si="5"/>
        <v>50000</v>
      </c>
      <c r="M55" s="65"/>
      <c r="N55" s="120"/>
      <c r="O55" s="41"/>
      <c r="P55" s="120"/>
      <c r="Q55" s="41"/>
      <c r="R55" s="67"/>
    </row>
    <row r="56" spans="1:18" x14ac:dyDescent="0.25">
      <c r="A56" s="66">
        <f t="shared" si="0"/>
        <v>50</v>
      </c>
      <c r="B56" s="41" t="s">
        <v>447</v>
      </c>
      <c r="C56" s="190"/>
      <c r="D56" s="80" t="s">
        <v>201</v>
      </c>
      <c r="E56" s="41"/>
      <c r="F56" s="41" t="s">
        <v>76</v>
      </c>
      <c r="G56" s="41"/>
      <c r="H56" s="41" t="s">
        <v>94</v>
      </c>
      <c r="I56" s="120" t="s">
        <v>71</v>
      </c>
      <c r="J56" s="41"/>
      <c r="K56" s="41"/>
      <c r="L56" s="41">
        <f t="shared" si="5"/>
        <v>50000</v>
      </c>
      <c r="M56" s="65"/>
      <c r="N56" s="120"/>
      <c r="O56" s="41"/>
      <c r="P56" s="120"/>
      <c r="Q56" s="41"/>
      <c r="R56" s="67"/>
    </row>
    <row r="57" spans="1:18" x14ac:dyDescent="0.25">
      <c r="A57" s="66">
        <f t="shared" si="0"/>
        <v>51</v>
      </c>
      <c r="B57" s="41" t="s">
        <v>448</v>
      </c>
      <c r="C57" s="190"/>
      <c r="D57" s="80" t="s">
        <v>202</v>
      </c>
      <c r="E57" s="41"/>
      <c r="F57" s="41" t="s">
        <v>69</v>
      </c>
      <c r="G57" s="41"/>
      <c r="H57" s="41" t="s">
        <v>94</v>
      </c>
      <c r="I57" s="120" t="s">
        <v>71</v>
      </c>
      <c r="J57" s="41"/>
      <c r="K57" s="41"/>
      <c r="L57" s="41">
        <f t="shared" si="5"/>
        <v>50000</v>
      </c>
      <c r="M57" s="65"/>
      <c r="N57" s="120"/>
      <c r="O57" s="41"/>
      <c r="P57" s="120"/>
      <c r="Q57" s="41"/>
      <c r="R57" s="67"/>
    </row>
    <row r="58" spans="1:18" ht="15.75" customHeight="1" x14ac:dyDescent="0.25">
      <c r="A58" s="62">
        <f t="shared" si="0"/>
        <v>52</v>
      </c>
      <c r="B58" s="31" t="s">
        <v>449</v>
      </c>
      <c r="C58" s="169"/>
      <c r="D58" s="81" t="s">
        <v>203</v>
      </c>
      <c r="E58" s="31"/>
      <c r="F58" s="31" t="s">
        <v>69</v>
      </c>
      <c r="G58" s="31"/>
      <c r="H58" s="31" t="s">
        <v>94</v>
      </c>
      <c r="I58" s="122" t="s">
        <v>71</v>
      </c>
      <c r="J58" s="31"/>
      <c r="K58" s="31"/>
      <c r="L58" s="31">
        <f t="shared" si="5"/>
        <v>50000</v>
      </c>
      <c r="M58" s="69"/>
      <c r="N58" s="122">
        <v>1</v>
      </c>
      <c r="O58" s="31" t="s">
        <v>234</v>
      </c>
      <c r="P58" s="122">
        <v>2</v>
      </c>
      <c r="Q58" s="31"/>
      <c r="R58" s="48"/>
    </row>
    <row r="59" spans="1:18" x14ac:dyDescent="0.2">
      <c r="A59" s="148"/>
      <c r="B59" s="148"/>
      <c r="C59" s="149"/>
      <c r="D59" s="149"/>
      <c r="E59" s="148"/>
      <c r="F59" s="148"/>
      <c r="G59" s="148"/>
      <c r="H59" s="148"/>
      <c r="I59" s="150"/>
      <c r="J59" s="148"/>
      <c r="K59" s="148"/>
      <c r="L59" s="148"/>
      <c r="M59" s="151"/>
      <c r="N59" s="150"/>
      <c r="O59" s="148"/>
      <c r="P59" s="150"/>
      <c r="Q59" s="148"/>
      <c r="R59" s="148"/>
    </row>
    <row r="60" spans="1:18" x14ac:dyDescent="0.2">
      <c r="A60" s="3"/>
      <c r="B60" s="3"/>
      <c r="C60" s="3"/>
      <c r="D60" s="145"/>
      <c r="E60" s="3"/>
      <c r="F60" s="3"/>
      <c r="G60" s="3"/>
      <c r="H60" s="3"/>
      <c r="I60" s="146"/>
      <c r="J60" s="3"/>
      <c r="K60" s="3"/>
      <c r="L60" s="3"/>
      <c r="M60" s="147"/>
      <c r="N60" s="146"/>
      <c r="O60" s="3"/>
      <c r="P60" s="146"/>
      <c r="Q60" s="3"/>
      <c r="R60" s="3"/>
    </row>
    <row r="61" spans="1:18" x14ac:dyDescent="0.25">
      <c r="A61" s="3"/>
      <c r="B61" s="3"/>
      <c r="C61" s="3"/>
      <c r="D61" s="3"/>
      <c r="E61" s="3"/>
      <c r="F61" s="3"/>
      <c r="G61" s="3"/>
      <c r="H61" s="3"/>
      <c r="I61" s="146"/>
      <c r="J61" s="3"/>
      <c r="K61" s="3"/>
      <c r="L61" s="3"/>
      <c r="M61" s="3"/>
      <c r="N61" s="146"/>
      <c r="O61" s="3"/>
      <c r="P61" s="146"/>
      <c r="Q61" s="3"/>
      <c r="R61" s="3"/>
    </row>
    <row r="62" spans="1:18" x14ac:dyDescent="0.25">
      <c r="A62" s="3"/>
      <c r="B62" s="3"/>
      <c r="C62" s="3"/>
      <c r="D62" s="3"/>
      <c r="E62" s="3"/>
      <c r="F62" s="3"/>
      <c r="G62" s="3"/>
      <c r="H62" s="3"/>
      <c r="I62" s="146"/>
      <c r="J62" s="3"/>
      <c r="K62" s="3"/>
      <c r="L62" s="3"/>
      <c r="M62" s="3"/>
      <c r="N62" s="146"/>
      <c r="O62" s="3"/>
      <c r="P62" s="146"/>
      <c r="Q62" s="3"/>
      <c r="R62" s="3"/>
    </row>
    <row r="63" spans="1:18" x14ac:dyDescent="0.25">
      <c r="A63" s="3"/>
      <c r="B63" s="3"/>
      <c r="C63" s="3"/>
      <c r="D63" s="3"/>
      <c r="E63" s="3"/>
      <c r="F63" s="3"/>
      <c r="G63" s="3"/>
      <c r="H63" s="3"/>
      <c r="I63" s="146"/>
      <c r="J63" s="3"/>
      <c r="K63" s="3"/>
      <c r="L63" s="3"/>
      <c r="M63" s="3"/>
      <c r="N63" s="146"/>
      <c r="O63" s="3"/>
      <c r="P63" s="146"/>
      <c r="Q63" s="3"/>
      <c r="R63" s="3"/>
    </row>
    <row r="64" spans="1:18" x14ac:dyDescent="0.25">
      <c r="A64" s="3"/>
      <c r="B64" s="3"/>
      <c r="C64" s="3"/>
      <c r="D64" s="3"/>
      <c r="E64" s="3"/>
      <c r="F64" s="3"/>
      <c r="G64" s="3"/>
      <c r="H64" s="3"/>
      <c r="I64" s="146"/>
      <c r="J64" s="3"/>
      <c r="K64" s="3"/>
      <c r="L64" s="3"/>
      <c r="M64" s="3"/>
      <c r="N64" s="146"/>
      <c r="O64" s="3"/>
      <c r="P64" s="146"/>
      <c r="Q64" s="3"/>
      <c r="R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</sheetData>
  <mergeCells count="21">
    <mergeCell ref="C53:C58"/>
    <mergeCell ref="C19:C20"/>
    <mergeCell ref="D2:F2"/>
    <mergeCell ref="C31:C33"/>
    <mergeCell ref="C17:C18"/>
    <mergeCell ref="C9:C10"/>
    <mergeCell ref="C7:C8"/>
    <mergeCell ref="C11:C12"/>
    <mergeCell ref="C15:C16"/>
    <mergeCell ref="C34:C36"/>
    <mergeCell ref="C49:C52"/>
    <mergeCell ref="C40:C42"/>
    <mergeCell ref="C37:C39"/>
    <mergeCell ref="C13:C14"/>
    <mergeCell ref="C21:C22"/>
    <mergeCell ref="C23:C24"/>
    <mergeCell ref="C25:C26"/>
    <mergeCell ref="C46:C48"/>
    <mergeCell ref="C27:C28"/>
    <mergeCell ref="C29:C30"/>
    <mergeCell ref="C43:C45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Normal="100" workbookViewId="0">
      <selection activeCell="G38" sqref="G38"/>
    </sheetView>
  </sheetViews>
  <sheetFormatPr defaultRowHeight="15" x14ac:dyDescent="0.25"/>
  <cols>
    <col min="1" max="2" width="9.140625" style="1"/>
    <col min="3" max="3" width="16" style="1" customWidth="1"/>
    <col min="4" max="4" width="30.28515625" style="1" customWidth="1"/>
    <col min="5" max="7" width="9.140625" style="1"/>
    <col min="8" max="8" width="14.85546875" style="1" customWidth="1"/>
    <col min="9" max="10" width="13" style="1" customWidth="1"/>
    <col min="11" max="13" width="13.42578125" style="1" customWidth="1"/>
    <col min="14" max="14" width="12.5703125" style="1" customWidth="1"/>
    <col min="15" max="15" width="13.7109375" style="1" customWidth="1"/>
    <col min="16" max="16" width="25.7109375" style="1" customWidth="1"/>
    <col min="17" max="17" width="11.85546875" style="1" customWidth="1"/>
    <col min="18" max="18" width="12.85546875" style="1" customWidth="1"/>
    <col min="19" max="16384" width="9.140625" style="1"/>
  </cols>
  <sheetData>
    <row r="1" spans="1:18" ht="15.75" thickBot="1" x14ac:dyDescent="0.3"/>
    <row r="2" spans="1:18" ht="37.5" customHeight="1" thickBot="1" x14ac:dyDescent="0.3">
      <c r="D2" s="183" t="s">
        <v>63</v>
      </c>
      <c r="E2" s="184"/>
      <c r="F2" s="185"/>
    </row>
    <row r="4" spans="1:18" ht="15.75" thickBot="1" x14ac:dyDescent="0.3"/>
    <row r="5" spans="1:18" ht="60.75" thickBot="1" x14ac:dyDescent="0.3">
      <c r="A5" s="20" t="s">
        <v>3</v>
      </c>
      <c r="B5" s="21" t="s">
        <v>0</v>
      </c>
      <c r="C5" s="21" t="s">
        <v>1</v>
      </c>
      <c r="D5" s="21" t="s">
        <v>4</v>
      </c>
      <c r="E5" s="21" t="s">
        <v>5</v>
      </c>
      <c r="F5" s="21" t="s">
        <v>13</v>
      </c>
      <c r="G5" s="21" t="s">
        <v>14</v>
      </c>
      <c r="H5" s="21" t="s">
        <v>15</v>
      </c>
      <c r="I5" s="21" t="s">
        <v>6</v>
      </c>
      <c r="J5" s="21" t="s">
        <v>61</v>
      </c>
      <c r="K5" s="21" t="s">
        <v>7</v>
      </c>
      <c r="L5" s="21" t="s">
        <v>8</v>
      </c>
      <c r="M5" s="22" t="s">
        <v>16</v>
      </c>
      <c r="N5" s="21" t="s">
        <v>9</v>
      </c>
      <c r="O5" s="21" t="s">
        <v>10</v>
      </c>
      <c r="P5" s="21" t="s">
        <v>12</v>
      </c>
      <c r="Q5" s="23" t="s">
        <v>17</v>
      </c>
      <c r="R5" s="24" t="s">
        <v>18</v>
      </c>
    </row>
    <row r="6" spans="1:18" ht="15.75" thickBot="1" x14ac:dyDescent="0.3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</row>
    <row r="7" spans="1:18" x14ac:dyDescent="0.2">
      <c r="A7" s="53">
        <v>1</v>
      </c>
      <c r="B7" s="11" t="s">
        <v>51</v>
      </c>
      <c r="C7" s="167" t="s">
        <v>242</v>
      </c>
      <c r="D7" s="51" t="s">
        <v>243</v>
      </c>
      <c r="E7" s="11" t="s">
        <v>19</v>
      </c>
      <c r="F7" s="11" t="s">
        <v>69</v>
      </c>
      <c r="G7" s="11"/>
      <c r="H7" s="11" t="s">
        <v>94</v>
      </c>
      <c r="I7" s="28" t="s">
        <v>71</v>
      </c>
      <c r="J7" s="28"/>
      <c r="K7" s="11"/>
      <c r="L7" s="11">
        <v>50000</v>
      </c>
      <c r="M7" s="56">
        <f>L7+L8+L9+L10+L11</f>
        <v>250000</v>
      </c>
      <c r="N7" s="28" t="s">
        <v>72</v>
      </c>
      <c r="O7" s="11" t="s">
        <v>11</v>
      </c>
      <c r="P7" s="11" t="s">
        <v>99</v>
      </c>
      <c r="Q7" s="11"/>
      <c r="R7" s="18"/>
    </row>
    <row r="8" spans="1:18" x14ac:dyDescent="0.2">
      <c r="A8" s="66">
        <f>A7+1</f>
        <v>2</v>
      </c>
      <c r="B8" s="41" t="s">
        <v>53</v>
      </c>
      <c r="C8" s="188"/>
      <c r="D8" s="32" t="s">
        <v>244</v>
      </c>
      <c r="E8" s="41"/>
      <c r="F8" s="41" t="s">
        <v>69</v>
      </c>
      <c r="G8" s="41"/>
      <c r="H8" s="41" t="s">
        <v>137</v>
      </c>
      <c r="I8" s="87" t="s">
        <v>71</v>
      </c>
      <c r="J8" s="87"/>
      <c r="K8" s="41"/>
      <c r="L8" s="41">
        <f>L7</f>
        <v>50000</v>
      </c>
      <c r="M8" s="65"/>
      <c r="N8" s="87"/>
      <c r="O8" s="41"/>
      <c r="P8" s="41" t="s">
        <v>100</v>
      </c>
      <c r="Q8" s="41"/>
      <c r="R8" s="67"/>
    </row>
    <row r="9" spans="1:18" x14ac:dyDescent="0.2">
      <c r="A9" s="66">
        <f t="shared" ref="A9:A13" si="0">A8+1</f>
        <v>3</v>
      </c>
      <c r="B9" s="41" t="s">
        <v>248</v>
      </c>
      <c r="C9" s="188"/>
      <c r="D9" s="224" t="s">
        <v>245</v>
      </c>
      <c r="E9" s="225"/>
      <c r="F9" s="225" t="s">
        <v>69</v>
      </c>
      <c r="G9" s="225"/>
      <c r="H9" s="225" t="s">
        <v>137</v>
      </c>
      <c r="I9" s="223" t="s">
        <v>126</v>
      </c>
      <c r="J9" s="223" t="s">
        <v>389</v>
      </c>
      <c r="K9" s="225"/>
      <c r="L9" s="41">
        <f>L8</f>
        <v>50000</v>
      </c>
      <c r="M9" s="65"/>
      <c r="N9" s="87"/>
      <c r="O9" s="41"/>
      <c r="P9" s="41"/>
      <c r="Q9" s="41"/>
      <c r="R9" s="67"/>
    </row>
    <row r="10" spans="1:18" x14ac:dyDescent="0.2">
      <c r="A10" s="66">
        <f t="shared" si="0"/>
        <v>4</v>
      </c>
      <c r="B10" s="41" t="s">
        <v>249</v>
      </c>
      <c r="C10" s="188"/>
      <c r="D10" s="32" t="s">
        <v>246</v>
      </c>
      <c r="E10" s="41"/>
      <c r="F10" s="41" t="s">
        <v>69</v>
      </c>
      <c r="G10" s="41"/>
      <c r="H10" s="41" t="s">
        <v>94</v>
      </c>
      <c r="I10" s="41" t="s">
        <v>71</v>
      </c>
      <c r="J10" s="41"/>
      <c r="K10" s="41"/>
      <c r="L10" s="41">
        <v>50000</v>
      </c>
      <c r="M10" s="65"/>
      <c r="N10" s="41"/>
      <c r="O10" s="41"/>
      <c r="P10" s="41"/>
      <c r="Q10" s="41"/>
      <c r="R10" s="67"/>
    </row>
    <row r="11" spans="1:18" ht="15.75" thickBot="1" x14ac:dyDescent="0.25">
      <c r="A11" s="62">
        <v>5</v>
      </c>
      <c r="B11" s="31" t="s">
        <v>250</v>
      </c>
      <c r="C11" s="166"/>
      <c r="D11" s="43" t="s">
        <v>247</v>
      </c>
      <c r="E11" s="31"/>
      <c r="F11" s="31" t="s">
        <v>76</v>
      </c>
      <c r="G11" s="31"/>
      <c r="H11" s="31" t="s">
        <v>94</v>
      </c>
      <c r="I11" s="31" t="s">
        <v>71</v>
      </c>
      <c r="J11" s="31"/>
      <c r="K11" s="31"/>
      <c r="L11" s="31">
        <f>L10</f>
        <v>50000</v>
      </c>
      <c r="M11" s="69"/>
      <c r="N11" s="31"/>
      <c r="O11" s="31"/>
      <c r="P11" s="31"/>
      <c r="Q11" s="31"/>
      <c r="R11" s="48"/>
    </row>
    <row r="12" spans="1:18" x14ac:dyDescent="0.25">
      <c r="A12" s="53">
        <f>A10+1</f>
        <v>5</v>
      </c>
      <c r="B12" s="11" t="s">
        <v>54</v>
      </c>
      <c r="C12" s="167" t="s">
        <v>386</v>
      </c>
      <c r="D12" s="123" t="s">
        <v>387</v>
      </c>
      <c r="E12" s="11" t="s">
        <v>19</v>
      </c>
      <c r="F12" s="11" t="s">
        <v>69</v>
      </c>
      <c r="G12" s="11"/>
      <c r="H12" s="11" t="s">
        <v>277</v>
      </c>
      <c r="I12" s="11" t="s">
        <v>71</v>
      </c>
      <c r="J12" s="11"/>
      <c r="K12" s="11"/>
      <c r="L12" s="11">
        <f>L11</f>
        <v>50000</v>
      </c>
      <c r="M12" s="56">
        <f>L12+L13</f>
        <v>100000</v>
      </c>
      <c r="N12" s="11" t="s">
        <v>390</v>
      </c>
      <c r="O12" s="11" t="s">
        <v>78</v>
      </c>
      <c r="P12" s="11">
        <v>1</v>
      </c>
      <c r="Q12" s="11"/>
      <c r="R12" s="18"/>
    </row>
    <row r="13" spans="1:18" ht="15.75" thickBot="1" x14ac:dyDescent="0.3">
      <c r="A13" s="54">
        <f t="shared" si="0"/>
        <v>6</v>
      </c>
      <c r="B13" s="14" t="s">
        <v>52</v>
      </c>
      <c r="C13" s="168"/>
      <c r="D13" s="124" t="s">
        <v>388</v>
      </c>
      <c r="E13" s="14"/>
      <c r="F13" s="14" t="s">
        <v>76</v>
      </c>
      <c r="G13" s="14"/>
      <c r="H13" s="14" t="s">
        <v>94</v>
      </c>
      <c r="I13" s="14" t="s">
        <v>71</v>
      </c>
      <c r="J13" s="14"/>
      <c r="K13" s="14"/>
      <c r="L13" s="14">
        <f>L12</f>
        <v>50000</v>
      </c>
      <c r="M13" s="57"/>
      <c r="N13" s="14"/>
      <c r="O13" s="14"/>
      <c r="P13" s="14"/>
      <c r="Q13" s="14"/>
      <c r="R13" s="19"/>
    </row>
    <row r="23" spans="3:3" x14ac:dyDescent="0.25">
      <c r="C23" s="237"/>
    </row>
    <row r="24" spans="3:3" x14ac:dyDescent="0.25">
      <c r="C24" s="237"/>
    </row>
    <row r="25" spans="3:3" x14ac:dyDescent="0.25">
      <c r="C25" s="237"/>
    </row>
    <row r="26" spans="3:3" x14ac:dyDescent="0.25">
      <c r="C26" s="237"/>
    </row>
    <row r="27" spans="3:3" x14ac:dyDescent="0.25">
      <c r="C27" s="237"/>
    </row>
    <row r="28" spans="3:3" x14ac:dyDescent="0.25">
      <c r="C28" s="237"/>
    </row>
    <row r="29" spans="3:3" x14ac:dyDescent="0.25">
      <c r="C29" s="237"/>
    </row>
    <row r="30" spans="3:3" x14ac:dyDescent="0.25">
      <c r="C30" s="237"/>
    </row>
    <row r="31" spans="3:3" x14ac:dyDescent="0.25">
      <c r="C31" s="237"/>
    </row>
    <row r="32" spans="3:3" x14ac:dyDescent="0.25">
      <c r="C32" s="237"/>
    </row>
    <row r="33" spans="3:4" x14ac:dyDescent="0.25">
      <c r="C33" s="237"/>
    </row>
    <row r="34" spans="3:4" x14ac:dyDescent="0.25">
      <c r="C34" s="237"/>
    </row>
    <row r="41" spans="3:4" x14ac:dyDescent="0.2">
      <c r="D41" s="107" t="s">
        <v>360</v>
      </c>
    </row>
    <row r="42" spans="3:4" x14ac:dyDescent="0.2">
      <c r="D42" s="107" t="s">
        <v>361</v>
      </c>
    </row>
    <row r="43" spans="3:4" x14ac:dyDescent="0.2">
      <c r="D43" s="107" t="s">
        <v>362</v>
      </c>
    </row>
    <row r="44" spans="3:4" x14ac:dyDescent="0.2">
      <c r="D44" s="107" t="s">
        <v>363</v>
      </c>
    </row>
    <row r="45" spans="3:4" x14ac:dyDescent="0.2">
      <c r="D45" s="107" t="s">
        <v>364</v>
      </c>
    </row>
    <row r="46" spans="3:4" x14ac:dyDescent="0.2">
      <c r="D46" s="107" t="s">
        <v>365</v>
      </c>
    </row>
    <row r="47" spans="3:4" x14ac:dyDescent="0.2">
      <c r="D47" s="107" t="s">
        <v>366</v>
      </c>
    </row>
    <row r="48" spans="3:4" x14ac:dyDescent="0.2">
      <c r="D48" s="107" t="s">
        <v>367</v>
      </c>
    </row>
    <row r="49" spans="4:4" x14ac:dyDescent="0.2">
      <c r="D49" s="107" t="s">
        <v>368</v>
      </c>
    </row>
    <row r="50" spans="4:4" x14ac:dyDescent="0.2">
      <c r="D50" s="107" t="s">
        <v>369</v>
      </c>
    </row>
    <row r="51" spans="4:4" x14ac:dyDescent="0.2">
      <c r="D51" s="107" t="s">
        <v>370</v>
      </c>
    </row>
    <row r="52" spans="4:4" x14ac:dyDescent="0.2">
      <c r="D52" s="107" t="s">
        <v>371</v>
      </c>
    </row>
    <row r="53" spans="4:4" x14ac:dyDescent="0.2">
      <c r="D53" s="107" t="s">
        <v>372</v>
      </c>
    </row>
    <row r="54" spans="4:4" x14ac:dyDescent="0.2">
      <c r="D54" s="107" t="s">
        <v>373</v>
      </c>
    </row>
    <row r="55" spans="4:4" x14ac:dyDescent="0.2">
      <c r="D55" s="107" t="s">
        <v>374</v>
      </c>
    </row>
    <row r="56" spans="4:4" x14ac:dyDescent="0.2">
      <c r="D56" s="107" t="s">
        <v>375</v>
      </c>
    </row>
    <row r="57" spans="4:4" x14ac:dyDescent="0.2">
      <c r="D57" s="107" t="s">
        <v>376</v>
      </c>
    </row>
    <row r="58" spans="4:4" x14ac:dyDescent="0.2">
      <c r="D58" s="107" t="s">
        <v>377</v>
      </c>
    </row>
  </sheetData>
  <mergeCells count="3">
    <mergeCell ref="D2:F2"/>
    <mergeCell ref="C7:C11"/>
    <mergeCell ref="C12:C13"/>
  </mergeCells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7" sqref="M27:N27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ПРО</vt:lpstr>
      <vt:lpstr>ВЕЛО</vt:lpstr>
      <vt:lpstr>ТРЕК</vt:lpstr>
      <vt:lpstr>Люб ПРО</vt:lpstr>
      <vt:lpstr>Люб ВЕЛО</vt:lpstr>
      <vt:lpstr>Люб ТРЕК</vt:lpstr>
      <vt:lpstr>Лист2</vt:lpstr>
      <vt:lpstr>Лист3</vt:lpstr>
      <vt:lpstr>ВЕЛО!_Hlk362274628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2013-07-28T19:46:33Z</dcterms:modified>
</cp:coreProperties>
</file>